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040"/>
  </bookViews>
  <sheets>
    <sheet name="فصل 1" sheetId="1" r:id="rId1"/>
    <sheet name="فصل 2" sheetId="2" r:id="rId2"/>
    <sheet name="فصل (6)" sheetId="3" r:id="rId3"/>
    <sheet name="فصل(7)" sheetId="4" r:id="rId4"/>
  </sheets>
  <definedNames>
    <definedName name="_xlnm.Print_Area" localSheetId="2">'فصل (6)'!$A$1:$Q$25</definedName>
    <definedName name="_xlnm.Print_Area" localSheetId="1">'فصل 2'!$A$2:$R$46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K3" i="3"/>
  <c r="L3" i="3"/>
  <c r="M3" i="3"/>
  <c r="N3" i="3"/>
  <c r="O3" i="3"/>
  <c r="J9" i="3"/>
  <c r="K9" i="3"/>
  <c r="L9" i="3"/>
  <c r="M9" i="3"/>
  <c r="N9" i="3"/>
  <c r="O9" i="3"/>
  <c r="J21" i="3"/>
  <c r="K21" i="3"/>
  <c r="L21" i="3"/>
  <c r="M21" i="3"/>
  <c r="N21" i="3"/>
  <c r="O21" i="3"/>
  <c r="J23" i="3"/>
  <c r="K23" i="3"/>
  <c r="L23" i="3"/>
  <c r="M23" i="3"/>
  <c r="N23" i="3"/>
  <c r="O23" i="3"/>
  <c r="E27" i="1" l="1"/>
  <c r="F27" i="1"/>
  <c r="G27" i="1"/>
  <c r="H27" i="1"/>
  <c r="I27" i="1"/>
  <c r="J27" i="1"/>
  <c r="K27" i="1"/>
  <c r="L27" i="1"/>
  <c r="M27" i="1"/>
  <c r="N27" i="1"/>
  <c r="O27" i="1"/>
  <c r="D27" i="1"/>
  <c r="P14" i="3" l="1"/>
  <c r="P8" i="3" l="1"/>
  <c r="E23" i="3" l="1"/>
  <c r="F23" i="3"/>
  <c r="G23" i="3"/>
  <c r="H23" i="3"/>
  <c r="I23" i="3"/>
  <c r="D23" i="3"/>
  <c r="E21" i="3"/>
  <c r="F21" i="3"/>
  <c r="G21" i="3"/>
  <c r="H21" i="3"/>
  <c r="I21" i="3"/>
  <c r="D21" i="3"/>
  <c r="E9" i="3"/>
  <c r="F9" i="3"/>
  <c r="G9" i="3"/>
  <c r="H9" i="3"/>
  <c r="I9" i="3"/>
  <c r="D9" i="3"/>
  <c r="E3" i="3"/>
  <c r="F3" i="3"/>
  <c r="G3" i="3"/>
  <c r="H3" i="3"/>
  <c r="I3" i="3"/>
  <c r="D3" i="3"/>
  <c r="E36" i="2"/>
  <c r="F36" i="2"/>
  <c r="G36" i="2"/>
  <c r="H36" i="2"/>
  <c r="I36" i="2"/>
  <c r="J36" i="2"/>
  <c r="K36" i="2"/>
  <c r="L36" i="2"/>
  <c r="M36" i="2"/>
  <c r="N36" i="2"/>
  <c r="O36" i="2"/>
  <c r="E32" i="2"/>
  <c r="F32" i="2"/>
  <c r="G32" i="2"/>
  <c r="H32" i="2"/>
  <c r="I32" i="2"/>
  <c r="J32" i="2"/>
  <c r="K32" i="2"/>
  <c r="L32" i="2"/>
  <c r="M32" i="2"/>
  <c r="N32" i="2"/>
  <c r="O32" i="2"/>
  <c r="E19" i="2"/>
  <c r="F19" i="2"/>
  <c r="G19" i="2"/>
  <c r="H19" i="2"/>
  <c r="I19" i="2"/>
  <c r="J19" i="2"/>
  <c r="K19" i="2"/>
  <c r="L19" i="2"/>
  <c r="M19" i="2"/>
  <c r="N19" i="2"/>
  <c r="O19" i="2"/>
  <c r="E9" i="2"/>
  <c r="F9" i="2"/>
  <c r="G9" i="2"/>
  <c r="H9" i="2"/>
  <c r="I9" i="2"/>
  <c r="J9" i="2"/>
  <c r="K9" i="2"/>
  <c r="L9" i="2"/>
  <c r="M9" i="2"/>
  <c r="N9" i="2"/>
  <c r="O9" i="2"/>
  <c r="P27" i="2" l="1"/>
  <c r="P28" i="2"/>
  <c r="P29" i="2"/>
  <c r="P26" i="2"/>
  <c r="P40" i="2"/>
  <c r="P38" i="2"/>
  <c r="P39" i="2"/>
  <c r="P37" i="2"/>
  <c r="P33" i="2"/>
  <c r="P31" i="2"/>
  <c r="P7" i="1"/>
  <c r="P36" i="2" l="1"/>
  <c r="Q33" i="2"/>
  <c r="Q27" i="2"/>
  <c r="Q28" i="2"/>
  <c r="Q29" i="2"/>
  <c r="Q26" i="2"/>
  <c r="P25" i="2" l="1"/>
  <c r="P11" i="2"/>
  <c r="Q11" i="2" s="1"/>
  <c r="P12" i="2"/>
  <c r="P13" i="2"/>
  <c r="P14" i="2"/>
  <c r="Q14" i="2" s="1"/>
  <c r="P15" i="2"/>
  <c r="Q15" i="2" s="1"/>
  <c r="P16" i="2"/>
  <c r="Q16" i="2" s="1"/>
  <c r="P17" i="2"/>
  <c r="Q17" i="2" s="1"/>
  <c r="P18" i="2"/>
  <c r="Q18" i="2" s="1"/>
  <c r="D32" i="2"/>
  <c r="D9" i="2"/>
  <c r="D36" i="2"/>
  <c r="D42" i="2"/>
  <c r="E42" i="2"/>
  <c r="E46" i="2" s="1"/>
  <c r="F42" i="2"/>
  <c r="F46" i="2" s="1"/>
  <c r="G42" i="2"/>
  <c r="G46" i="2" s="1"/>
  <c r="H42" i="2"/>
  <c r="H46" i="2" s="1"/>
  <c r="I42" i="2"/>
  <c r="I46" i="2" s="1"/>
  <c r="J42" i="2"/>
  <c r="J46" i="2" s="1"/>
  <c r="K42" i="2"/>
  <c r="K46" i="2" s="1"/>
  <c r="L42" i="2"/>
  <c r="L46" i="2" s="1"/>
  <c r="M42" i="2"/>
  <c r="M46" i="2" s="1"/>
  <c r="N42" i="2"/>
  <c r="N46" i="2" s="1"/>
  <c r="O42" i="2"/>
  <c r="O46" i="2" s="1"/>
  <c r="C42" i="2"/>
  <c r="D19" i="2"/>
  <c r="C36" i="2"/>
  <c r="D46" i="2" l="1"/>
  <c r="Q12" i="2"/>
  <c r="P42" i="2"/>
  <c r="Q42" i="2" s="1"/>
  <c r="P13" i="3"/>
  <c r="Q36" i="2" l="1"/>
  <c r="P25" i="1"/>
  <c r="P22" i="3" l="1"/>
  <c r="P21" i="3" s="1"/>
  <c r="P5" i="3" l="1"/>
  <c r="Q5" i="3" s="1"/>
  <c r="P14" i="1" l="1"/>
  <c r="P15" i="1"/>
  <c r="P16" i="1"/>
  <c r="P17" i="1"/>
  <c r="P18" i="1"/>
  <c r="P19" i="1"/>
  <c r="P20" i="1"/>
  <c r="P21" i="1"/>
  <c r="P22" i="1"/>
  <c r="P23" i="1"/>
  <c r="P24" i="1"/>
  <c r="P26" i="1"/>
  <c r="P13" i="1"/>
  <c r="P8" i="1"/>
  <c r="P11" i="1"/>
  <c r="P24" i="3"/>
  <c r="Q24" i="3" s="1"/>
  <c r="Q21" i="3"/>
  <c r="P12" i="3"/>
  <c r="Q12" i="3" s="1"/>
  <c r="Q13" i="3"/>
  <c r="Q14" i="3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10" i="3"/>
  <c r="Q10" i="3" s="1"/>
  <c r="P6" i="3"/>
  <c r="Q6" i="3" s="1"/>
  <c r="P7" i="3"/>
  <c r="Q7" i="3" s="1"/>
  <c r="Q8" i="3"/>
  <c r="P4" i="3"/>
  <c r="P23" i="3" l="1"/>
  <c r="Q23" i="3" s="1"/>
  <c r="P27" i="1"/>
  <c r="Q11" i="3"/>
  <c r="P9" i="3"/>
  <c r="Q4" i="3"/>
  <c r="P3" i="3"/>
  <c r="Q22" i="3"/>
  <c r="Q37" i="2"/>
  <c r="P21" i="2"/>
  <c r="Q21" i="2" s="1"/>
  <c r="P22" i="2"/>
  <c r="Q22" i="2" s="1"/>
  <c r="P20" i="2"/>
  <c r="Q20" i="2" s="1"/>
  <c r="P45" i="2"/>
  <c r="Q45" i="2" s="1"/>
  <c r="Q38" i="2"/>
  <c r="Q39" i="2"/>
  <c r="P43" i="2"/>
  <c r="Q43" i="2" s="1"/>
  <c r="Q40" i="2"/>
  <c r="P34" i="2"/>
  <c r="P35" i="2"/>
  <c r="Q35" i="2" s="1"/>
  <c r="P24" i="2"/>
  <c r="P10" i="2"/>
  <c r="P8" i="2"/>
  <c r="P7" i="2"/>
  <c r="Q7" i="2" s="1"/>
  <c r="Q24" i="2" l="1"/>
  <c r="P23" i="2"/>
  <c r="Q10" i="2"/>
  <c r="R10" i="2"/>
  <c r="P9" i="2"/>
  <c r="Q9" i="2" s="1"/>
  <c r="Q8" i="2"/>
  <c r="P6" i="2"/>
  <c r="Q6" i="2" s="1"/>
  <c r="Q34" i="2"/>
  <c r="P32" i="2"/>
  <c r="Q32" i="2" s="1"/>
  <c r="P25" i="3"/>
  <c r="Q25" i="3" s="1"/>
  <c r="Q9" i="3"/>
  <c r="Q3" i="3"/>
  <c r="Q23" i="2"/>
  <c r="P19" i="2"/>
  <c r="Q19" i="2" l="1"/>
  <c r="Q25" i="2"/>
  <c r="E7" i="4"/>
  <c r="D11" i="4" l="1"/>
  <c r="E10" i="4" l="1"/>
  <c r="E9" i="4"/>
  <c r="E8" i="4"/>
  <c r="E6" i="4"/>
  <c r="E11" i="4" l="1"/>
  <c r="P30" i="2"/>
  <c r="P46" i="2" s="1"/>
  <c r="Q31" i="2"/>
  <c r="Q46" i="2" l="1"/>
  <c r="Q30" i="2"/>
</calcChain>
</file>

<file path=xl/sharedStrings.xml><?xml version="1.0" encoding="utf-8"?>
<sst xmlns="http://schemas.openxmlformats.org/spreadsheetml/2006/main" count="152" uniqueCount="112">
  <si>
    <t>شرح</t>
  </si>
  <si>
    <t>تخصیص</t>
  </si>
  <si>
    <t>عملکرد</t>
  </si>
  <si>
    <t>مانده</t>
  </si>
  <si>
    <t>دستمزد مامورین و حقوق سربازان وظیفه شاغل در دستگاه های اجرایی</t>
  </si>
  <si>
    <t>حقوق طرحی (تعهد خدمت)</t>
  </si>
  <si>
    <t>مانده مرخصی بازنشستگان</t>
  </si>
  <si>
    <t>سایر10199</t>
  </si>
  <si>
    <t>عیدی</t>
  </si>
  <si>
    <t>فوق العاده مناطق کمتر توسعه یافته و بدی آب و هوا</t>
  </si>
  <si>
    <t>فوق العاده ایثارگری</t>
  </si>
  <si>
    <t>فوق العاده سختی کار در محیط های غیر متعارف</t>
  </si>
  <si>
    <t>کمک هزینه عائله مندی و اولاد</t>
  </si>
  <si>
    <t>اضافه کار و کشیک</t>
  </si>
  <si>
    <t>فوق العاده شغل</t>
  </si>
  <si>
    <t>فوق العاده ویژه</t>
  </si>
  <si>
    <t>تفاوت تطبیق</t>
  </si>
  <si>
    <t>فوق العاده محرومیت از تسهیلات زندگی</t>
  </si>
  <si>
    <t xml:space="preserve">حق سرپرستی </t>
  </si>
  <si>
    <t>فوق العاده نوبت کاری</t>
  </si>
  <si>
    <t>فوق العاده خاص</t>
  </si>
  <si>
    <t>سایر10299</t>
  </si>
  <si>
    <t>جمع کل</t>
  </si>
  <si>
    <t>حقوق و دستمزد</t>
  </si>
  <si>
    <t>فوق العاده ها وم مزایای شغل</t>
  </si>
  <si>
    <t>کد</t>
  </si>
  <si>
    <t>ماموریت داخلی و خارجی</t>
  </si>
  <si>
    <t xml:space="preserve">فوق العاده روزانه </t>
  </si>
  <si>
    <t>بهای بلیط مسافرت</t>
  </si>
  <si>
    <t xml:space="preserve">حق الزحمه انجام خدمات قراردادی </t>
  </si>
  <si>
    <t>اجرای برنامه های آموزشی ،مذهبی ،فرهنگی و هنری</t>
  </si>
  <si>
    <t>خدمات قرارداد اشخاص حقوقی (شرکتی)</t>
  </si>
  <si>
    <t>خدمات قرارداد اشخاص حقوقی (خدمات خودرویی)</t>
  </si>
  <si>
    <t>خدمات قراردادسایر اشخاص حقوقی</t>
  </si>
  <si>
    <t>حمل و نقل و ارتباطات</t>
  </si>
  <si>
    <t>حمل و نقل نامه و امانات پستی</t>
  </si>
  <si>
    <t>تلفن وفکس</t>
  </si>
  <si>
    <t>ارتباطات ماهواره ای و اینترنت</t>
  </si>
  <si>
    <t xml:space="preserve">نگهداری و تعمیر دارایی های ثابت </t>
  </si>
  <si>
    <t>وسائط نقلیه</t>
  </si>
  <si>
    <t>لوازم سرمایش و گرمایش</t>
  </si>
  <si>
    <t xml:space="preserve">رایانه </t>
  </si>
  <si>
    <t>سایر20599</t>
  </si>
  <si>
    <t>تشریفات</t>
  </si>
  <si>
    <t>هزینه پذیرایی و غذا</t>
  </si>
  <si>
    <t>هزینه قضائی ،ثبتی و حقوقی</t>
  </si>
  <si>
    <t>هزینه قضائی</t>
  </si>
  <si>
    <t xml:space="preserve">آب ،برق، سوخت </t>
  </si>
  <si>
    <t>آب (آشامیدنی و تصفیه شده)</t>
  </si>
  <si>
    <t>سوخت های فسیلی(نفت سفید ،بنزین ،گازوئیل،نفت کوره)</t>
  </si>
  <si>
    <t>برق</t>
  </si>
  <si>
    <t>سایر 21199</t>
  </si>
  <si>
    <t xml:space="preserve">مواد و لوازم مصرف شدنی </t>
  </si>
  <si>
    <t>کاغذ ، مقوا، لوازم التحریر</t>
  </si>
  <si>
    <t>سایر 21299</t>
  </si>
  <si>
    <t>بیمه و بازنشستگی</t>
  </si>
  <si>
    <t>بازنشستگی سهم دولت(کارفرما)</t>
  </si>
  <si>
    <t>بیمه خدمات درمانی شاغلان (سهم دستگاه اجرایی)</t>
  </si>
  <si>
    <t>کمک های رفاهی کارمندان دولت</t>
  </si>
  <si>
    <t>کمک هزینه مهد کودک</t>
  </si>
  <si>
    <t xml:space="preserve">پاداش پایان خدمت </t>
  </si>
  <si>
    <t>کمک هزینه ازدواج</t>
  </si>
  <si>
    <t>بیمه عمر</t>
  </si>
  <si>
    <t xml:space="preserve">کمک به حساب پس انداز کارکنان دولت </t>
  </si>
  <si>
    <t xml:space="preserve">کمک هزینه برگزاری جشن ها و جوایز به فرزندان کارکنان شاغل </t>
  </si>
  <si>
    <t>سایر کمک های رفاهی کارکنان قراردادی</t>
  </si>
  <si>
    <t>سایر کمک های رفاهی کارکنان رسمی پیمانی</t>
  </si>
  <si>
    <t>سایر60299</t>
  </si>
  <si>
    <t>کمک های ی رفاهی گروههای خاص</t>
  </si>
  <si>
    <t>بیمه درمان ایثارگران</t>
  </si>
  <si>
    <t>حقوق و کمک های رفاهی بازنشستگان</t>
  </si>
  <si>
    <t>کمک هزینه ازدواج و فوت بازنشستگان</t>
  </si>
  <si>
    <t>سایرهزینه ها</t>
  </si>
  <si>
    <t>عوارض اجباری (مانند عوارض شهرداری)</t>
  </si>
  <si>
    <t>پرداخت حق بیمه مربوط به بیمه های غیر عمر به شرکت های بیمه</t>
  </si>
  <si>
    <t>دیون مانده مرخصی بازنشستگان</t>
  </si>
  <si>
    <t>دیون پاداش پایان خدمت بازنشستگان</t>
  </si>
  <si>
    <t>کمک رفاهی مامورین (طرحی)</t>
  </si>
  <si>
    <t>نگهداری و تعمیر وسائل اداری</t>
  </si>
  <si>
    <t>چاپ و خرید نشریات و مطبوعات</t>
  </si>
  <si>
    <t>چاپ دفاتر و اوراق اداری</t>
  </si>
  <si>
    <t>سایر(70399دیون)</t>
  </si>
  <si>
    <t>نگهداري و تعمير ساير وسائل اداري</t>
  </si>
  <si>
    <t>قرارداد خدمات پشتيباني</t>
  </si>
  <si>
    <t>دانش آموز ممتاز</t>
  </si>
  <si>
    <t>رفاه اجتماعی1401</t>
  </si>
  <si>
    <t>عیدی کارکنان قرارداد مشخص</t>
  </si>
  <si>
    <t>خدمات درمانی شاغلان در دولت(مشخص)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</si>
  <si>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</si>
  <si>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</si>
  <si>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</si>
  <si>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</si>
  <si>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</si>
  <si>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</si>
  <si>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</si>
  <si>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استفاده از کالاها و خدمات</t>
  </si>
  <si>
    <t>آبان</t>
  </si>
  <si>
    <t>آذر</t>
  </si>
  <si>
    <t>دی</t>
  </si>
  <si>
    <t>بهمن</t>
  </si>
  <si>
    <t>اسفند</t>
  </si>
  <si>
    <t>آّبان</t>
  </si>
  <si>
    <t>جبران خدمات کارکنان</t>
  </si>
  <si>
    <t>خدمات قراردادی اشخاص حقیقی شناسه دار معین (مشخص)حقوق</t>
  </si>
  <si>
    <t>خدمات قراردادی اشخاص حقیقی شناسه دار معین (مشخص)سایر</t>
  </si>
  <si>
    <t>حق بیمه سهم کارفرمایی مشمولین قانون تامین اجتماعی(رسمی وپیمانی)</t>
  </si>
  <si>
    <t>حق بیمه سهم کارفرمایی مشمولین قانون تامین اجتماعی(قراردادمشخص)</t>
  </si>
  <si>
    <t>حقوق ثابت / مبنای کارکنان رسمی و پیمانی</t>
  </si>
  <si>
    <t>تنخواه</t>
  </si>
  <si>
    <t>سا یر هزینه ها1402</t>
  </si>
  <si>
    <t>حق بیمه سهم کارفرمایی کارکنان قراردادی شناسه دار مشمولین قانون تامین اجتماعی</t>
  </si>
  <si>
    <t>دارو لوازم مصرفی پزشکی دندانپزشکی و آزمایشگاهی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</si>
</sst>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b/>
      <sz val="20"/>
      <color theme="1"/>
      <name val="B Titr"/>
      <charset val="178"/>
    </font>
    <font>
      <b/>
      <sz val="20"/>
      <color theme="1"/>
      <name val="2  Titr"/>
      <charset val="178"/>
    </font>
    <font>
      <b/>
      <sz val="20"/>
      <color theme="1"/>
      <name val="B Nazanin"/>
      <charset val="178"/>
    </font>
    <font>
      <b/>
      <sz val="22"/>
      <color theme="1"/>
      <name val="2  Titr"/>
      <charset val="178"/>
    </font>
    <font>
      <b/>
      <sz val="22"/>
      <color theme="1"/>
      <name val="B Nazanin"/>
      <charset val="178"/>
    </font>
    <font>
      <b/>
      <sz val="22"/>
      <color theme="1"/>
      <name val="B Titr"/>
      <charset val="178"/>
    </font>
    <font>
      <sz val="22"/>
      <color theme="1"/>
      <name val="B Titr"/>
      <charset val="178"/>
    </font>
    <font>
      <b/>
      <sz val="72"/>
      <color theme="1"/>
      <name val="2  Titr"/>
      <charset val="178"/>
    </font>
    <font>
      <sz val="72"/>
      <color theme="1"/>
      <name val="2  Titr"/>
      <charset val="178"/>
    </font>
    <font>
      <sz val="18"/>
      <color theme="1"/>
      <name val="2  Titr"/>
      <charset val="178"/>
    </font>
    <font>
      <sz val="48"/>
      <color theme="1"/>
      <name val="2  Titr"/>
      <charset val="178"/>
    </font>
    <font>
      <b/>
      <sz val="48"/>
      <color theme="1"/>
      <name val="2  Titr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2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3" borderId="17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3" fontId="3" fillId="3" borderId="20" xfId="0" applyNumberFormat="1" applyFont="1" applyFill="1" applyBorder="1" applyAlignment="1"/>
    <xf numFmtId="3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3" borderId="25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3" fillId="3" borderId="40" xfId="0" applyNumberFormat="1" applyFont="1" applyFill="1" applyBorder="1" applyAlignment="1"/>
    <xf numFmtId="3" fontId="3" fillId="3" borderId="41" xfId="0" applyNumberFormat="1" applyFont="1" applyFill="1" applyBorder="1" applyAlignment="1"/>
    <xf numFmtId="3" fontId="5" fillId="2" borderId="1" xfId="0" applyNumberFormat="1" applyFont="1" applyFill="1" applyBorder="1" applyAlignment="1">
      <alignment horizontal="center"/>
    </xf>
    <xf numFmtId="0" fontId="5" fillId="6" borderId="0" xfId="0" applyFont="1" applyFill="1"/>
    <xf numFmtId="0" fontId="7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7" fillId="2" borderId="0" xfId="0" applyFont="1" applyFill="1"/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/>
    <xf numFmtId="3" fontId="10" fillId="3" borderId="33" xfId="0" applyNumberFormat="1" applyFont="1" applyFill="1" applyBorder="1" applyAlignment="1">
      <alignment horizontal="center" vertical="center"/>
    </xf>
    <xf numFmtId="3" fontId="10" fillId="3" borderId="15" xfId="0" applyNumberFormat="1" applyFont="1" applyFill="1" applyBorder="1" applyAlignment="1">
      <alignment horizontal="center"/>
    </xf>
    <xf numFmtId="3" fontId="10" fillId="2" borderId="35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center" vertical="center"/>
    </xf>
    <xf numFmtId="3" fontId="10" fillId="2" borderId="38" xfId="0" applyNumberFormat="1" applyFont="1" applyFill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/>
    </xf>
    <xf numFmtId="3" fontId="10" fillId="3" borderId="33" xfId="0" applyNumberFormat="1" applyFont="1" applyFill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35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2" borderId="33" xfId="0" applyNumberFormat="1" applyFont="1" applyFill="1" applyBorder="1" applyAlignment="1">
      <alignment horizontal="center"/>
    </xf>
    <xf numFmtId="3" fontId="11" fillId="0" borderId="0" xfId="0" applyNumberFormat="1" applyFont="1"/>
    <xf numFmtId="3" fontId="5" fillId="2" borderId="35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10" fillId="2" borderId="38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3" fontId="9" fillId="4" borderId="25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3" fontId="10" fillId="2" borderId="2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3" fillId="2" borderId="2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3" borderId="2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vertical="center"/>
    </xf>
    <xf numFmtId="3" fontId="8" fillId="2" borderId="0" xfId="0" applyNumberFormat="1" applyFont="1" applyFill="1"/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/>
    <xf numFmtId="3" fontId="8" fillId="7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/>
    </xf>
    <xf numFmtId="3" fontId="9" fillId="4" borderId="19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/>
    <xf numFmtId="3" fontId="8" fillId="8" borderId="0" xfId="0" applyNumberFormat="1" applyFont="1" applyFill="1" applyAlignment="1">
      <alignment horizontal="center" vertical="center"/>
    </xf>
    <xf numFmtId="3" fontId="8" fillId="8" borderId="0" xfId="0" applyNumberFormat="1" applyFont="1" applyFill="1" applyAlignment="1">
      <alignment horizontal="center"/>
    </xf>
    <xf numFmtId="3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Alignment="1">
      <alignment vertical="center"/>
    </xf>
    <xf numFmtId="3" fontId="8" fillId="5" borderId="0" xfId="0" applyNumberFormat="1" applyFont="1" applyFill="1"/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10" fillId="7" borderId="46" xfId="0" applyNumberFormat="1" applyFont="1" applyFill="1" applyBorder="1" applyAlignment="1">
      <alignment horizontal="center" vertical="center" wrapText="1"/>
    </xf>
    <xf numFmtId="3" fontId="10" fillId="7" borderId="25" xfId="0" applyNumberFormat="1" applyFont="1" applyFill="1" applyBorder="1" applyAlignment="1">
      <alignment horizontal="center"/>
    </xf>
    <xf numFmtId="0" fontId="10" fillId="7" borderId="20" xfId="0" applyFont="1" applyFill="1" applyBorder="1" applyAlignment="1"/>
    <xf numFmtId="3" fontId="10" fillId="7" borderId="25" xfId="0" applyNumberFormat="1" applyFont="1" applyFill="1" applyBorder="1" applyAlignment="1">
      <alignment horizontal="center" vertical="center"/>
    </xf>
    <xf numFmtId="3" fontId="10" fillId="7" borderId="41" xfId="0" applyNumberFormat="1" applyFont="1" applyFill="1" applyBorder="1" applyAlignment="1">
      <alignment horizontal="center" vertical="center"/>
    </xf>
    <xf numFmtId="3" fontId="10" fillId="7" borderId="22" xfId="0" applyNumberFormat="1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3" fontId="8" fillId="7" borderId="5" xfId="0" applyNumberFormat="1" applyFont="1" applyFill="1" applyBorder="1" applyAlignment="1">
      <alignment horizontal="center" vertical="center"/>
    </xf>
    <xf numFmtId="3" fontId="8" fillId="4" borderId="25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7" borderId="21" xfId="0" applyNumberFormat="1" applyFont="1" applyFill="1" applyBorder="1" applyAlignment="1">
      <alignment horizontal="center" vertical="center"/>
    </xf>
    <xf numFmtId="3" fontId="10" fillId="3" borderId="38" xfId="0" applyNumberFormat="1" applyFont="1" applyFill="1" applyBorder="1" applyAlignment="1">
      <alignment horizontal="center"/>
    </xf>
    <xf numFmtId="0" fontId="12" fillId="0" borderId="0" xfId="0" applyFont="1"/>
    <xf numFmtId="0" fontId="10" fillId="7" borderId="23" xfId="0" applyFont="1" applyFill="1" applyBorder="1" applyAlignment="1"/>
    <xf numFmtId="0" fontId="10" fillId="7" borderId="22" xfId="0" applyFont="1" applyFill="1" applyBorder="1" applyAlignment="1"/>
    <xf numFmtId="3" fontId="10" fillId="7" borderId="1" xfId="0" applyNumberFormat="1" applyFont="1" applyFill="1" applyBorder="1" applyAlignment="1"/>
    <xf numFmtId="0" fontId="13" fillId="0" borderId="0" xfId="0" applyFont="1"/>
    <xf numFmtId="0" fontId="10" fillId="2" borderId="3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/>
    </xf>
    <xf numFmtId="0" fontId="10" fillId="7" borderId="25" xfId="0" applyFont="1" applyFill="1" applyBorder="1" applyAlignment="1">
      <alignment wrapText="1"/>
    </xf>
    <xf numFmtId="0" fontId="10" fillId="7" borderId="22" xfId="0" applyFont="1" applyFill="1" applyBorder="1" applyAlignment="1">
      <alignment wrapText="1"/>
    </xf>
    <xf numFmtId="3" fontId="10" fillId="7" borderId="1" xfId="0" applyNumberFormat="1" applyFont="1" applyFill="1" applyBorder="1" applyAlignment="1">
      <alignment wrapText="1"/>
    </xf>
    <xf numFmtId="3" fontId="10" fillId="7" borderId="2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3" fontId="13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49" xfId="0" applyNumberFormat="1" applyFont="1" applyBorder="1" applyAlignment="1">
      <alignment horizontal="center"/>
    </xf>
    <xf numFmtId="0" fontId="14" fillId="0" borderId="0" xfId="0" applyFont="1"/>
    <xf numFmtId="0" fontId="10" fillId="7" borderId="6" xfId="0" applyFont="1" applyFill="1" applyBorder="1" applyAlignment="1">
      <alignment horizontal="center"/>
    </xf>
    <xf numFmtId="0" fontId="10" fillId="7" borderId="2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vertical="center"/>
    </xf>
    <xf numFmtId="3" fontId="10" fillId="2" borderId="30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/>
    </xf>
    <xf numFmtId="3" fontId="10" fillId="7" borderId="4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/>
    <xf numFmtId="3" fontId="10" fillId="3" borderId="38" xfId="0" applyNumberFormat="1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 horizontal="center" wrapText="1"/>
    </xf>
    <xf numFmtId="3" fontId="10" fillId="2" borderId="4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8" fillId="9" borderId="1" xfId="0" applyNumberFormat="1" applyFont="1" applyFill="1" applyBorder="1" applyAlignment="1">
      <alignment horizontal="center" vertical="center"/>
    </xf>
    <xf numFmtId="3" fontId="8" fillId="9" borderId="3" xfId="0" applyNumberFormat="1" applyFont="1" applyFill="1" applyBorder="1" applyAlignment="1">
      <alignment horizontal="center" vertical="center"/>
    </xf>
    <xf numFmtId="3" fontId="8" fillId="9" borderId="32" xfId="0" applyNumberFormat="1" applyFont="1" applyFill="1" applyBorder="1" applyAlignment="1">
      <alignment horizontal="center" vertical="center"/>
    </xf>
    <xf numFmtId="3" fontId="10" fillId="9" borderId="35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9" borderId="4" xfId="0" applyNumberFormat="1" applyFont="1" applyFill="1" applyBorder="1" applyAlignment="1">
      <alignment horizontal="center" vertical="center"/>
    </xf>
    <xf numFmtId="3" fontId="8" fillId="9" borderId="5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/>
    </xf>
    <xf numFmtId="3" fontId="8" fillId="2" borderId="35" xfId="0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rightToLeft="1" tabSelected="1" view="pageBreakPreview" zoomScale="60" zoomScaleNormal="100" workbookViewId="0">
      <selection activeCell="U8" sqref="U8"/>
    </sheetView>
  </sheetViews>
  <sheetFormatPr defaultColWidth="9" defaultRowHeight="40.5"/>
  <cols>
    <col min="1" max="1" width="11.140625" style="9" bestFit="1" customWidth="1"/>
    <col min="2" max="2" width="61.5703125" style="9" bestFit="1" customWidth="1"/>
    <col min="3" max="3" width="22.42578125" style="10" hidden="1" customWidth="1"/>
    <col min="4" max="4" width="31.28515625" style="111" hidden="1" customWidth="1"/>
    <col min="5" max="5" width="29" style="10" hidden="1" customWidth="1"/>
    <col min="6" max="6" width="28" style="10" hidden="1" customWidth="1"/>
    <col min="7" max="7" width="30.140625" style="10" hidden="1" customWidth="1"/>
    <col min="8" max="8" width="31.140625" style="10" hidden="1" customWidth="1"/>
    <col min="9" max="9" width="30.85546875" style="10" hidden="1" customWidth="1"/>
    <col min="10" max="15" width="27" style="10" hidden="1" customWidth="1"/>
    <col min="16" max="16" width="32" style="111" bestFit="1" customWidth="1"/>
    <col min="17" max="17" width="9" style="9"/>
    <col min="18" max="19" width="11.42578125" style="10" bestFit="1" customWidth="1"/>
    <col min="20" max="20" width="9" style="9"/>
    <col min="21" max="21" width="10.28515625" style="10" bestFit="1" customWidth="1"/>
    <col min="22" max="16384" width="9" style="9"/>
  </cols>
  <sheetData>
    <row r="1" spans="1:16" ht="41.25" thickBot="1"/>
    <row r="2" spans="1:16" ht="33.75">
      <c r="A2" s="215" t="s">
        <v>102</v>
      </c>
      <c r="B2" s="216"/>
      <c r="C2" s="216"/>
      <c r="D2" s="216"/>
      <c r="E2" s="216"/>
      <c r="F2" s="216"/>
      <c r="G2" s="216"/>
      <c r="H2" s="216"/>
      <c r="I2" s="216"/>
      <c r="J2" s="217"/>
      <c r="K2" s="217"/>
      <c r="L2" s="217"/>
      <c r="M2" s="217"/>
      <c r="N2" s="217"/>
      <c r="O2" s="217"/>
      <c r="P2" s="218"/>
    </row>
    <row r="3" spans="1:16" ht="33.75">
      <c r="A3" s="219"/>
      <c r="B3" s="220"/>
      <c r="C3" s="220"/>
      <c r="D3" s="220"/>
      <c r="E3" s="220"/>
      <c r="F3" s="220"/>
      <c r="G3" s="220"/>
      <c r="H3" s="220"/>
      <c r="I3" s="220"/>
      <c r="J3" s="221"/>
      <c r="K3" s="221"/>
      <c r="L3" s="221"/>
      <c r="M3" s="221"/>
      <c r="N3" s="221"/>
      <c r="O3" s="221"/>
      <c r="P3" s="222"/>
    </row>
    <row r="4" spans="1:16" ht="34.5" thickBot="1">
      <c r="A4" s="223"/>
      <c r="B4" s="224"/>
      <c r="C4" s="224"/>
      <c r="D4" s="224"/>
      <c r="E4" s="224"/>
      <c r="F4" s="224"/>
      <c r="G4" s="224"/>
      <c r="H4" s="224"/>
      <c r="I4" s="224"/>
      <c r="J4" s="225"/>
      <c r="K4" s="225"/>
      <c r="L4" s="225"/>
      <c r="M4" s="225"/>
      <c r="N4" s="225"/>
      <c r="O4" s="225"/>
      <c r="P4" s="226"/>
    </row>
    <row r="5" spans="1:16" ht="41.25" thickBot="1">
      <c r="A5" s="11" t="s">
        <v>25</v>
      </c>
      <c r="B5" s="12" t="s">
        <v>0</v>
      </c>
      <c r="C5" s="13" t="s">
        <v>1</v>
      </c>
      <c r="D5" s="13" t="s">
        <v>88</v>
      </c>
      <c r="E5" s="13" t="s">
        <v>89</v>
      </c>
      <c r="F5" s="13" t="s">
        <v>90</v>
      </c>
      <c r="G5" s="13" t="s">
        <v>91</v>
      </c>
      <c r="H5" s="13" t="s">
        <v>92</v>
      </c>
      <c r="I5" s="13" t="s">
        <v>93</v>
      </c>
      <c r="J5" s="30" t="s">
        <v>94</v>
      </c>
      <c r="K5" s="30" t="s">
        <v>96</v>
      </c>
      <c r="L5" s="30" t="s">
        <v>97</v>
      </c>
      <c r="M5" s="30" t="s">
        <v>98</v>
      </c>
      <c r="N5" s="30" t="s">
        <v>99</v>
      </c>
      <c r="O5" s="30" t="s">
        <v>100</v>
      </c>
      <c r="P5" s="14" t="s">
        <v>2</v>
      </c>
    </row>
    <row r="6" spans="1:16" ht="41.25" thickBot="1">
      <c r="A6" s="227" t="s">
        <v>23</v>
      </c>
      <c r="B6" s="228"/>
      <c r="C6" s="15"/>
      <c r="D6" s="15"/>
      <c r="E6" s="15"/>
      <c r="F6" s="15"/>
      <c r="G6" s="15"/>
      <c r="H6" s="15"/>
      <c r="I6" s="15"/>
      <c r="J6" s="15"/>
      <c r="K6" s="35"/>
      <c r="L6" s="35"/>
      <c r="M6" s="35"/>
      <c r="N6" s="35"/>
      <c r="O6" s="35"/>
      <c r="P6" s="36"/>
    </row>
    <row r="7" spans="1:16" ht="41.25" thickBot="1">
      <c r="A7" s="86"/>
      <c r="B7" s="87" t="s">
        <v>107</v>
      </c>
      <c r="C7" s="16">
        <v>0</v>
      </c>
      <c r="D7" s="147">
        <v>20347760872</v>
      </c>
      <c r="E7" s="16">
        <v>29618052541</v>
      </c>
      <c r="F7" s="16">
        <v>25114899100</v>
      </c>
      <c r="G7" s="16">
        <v>25133999468</v>
      </c>
      <c r="H7" s="16">
        <v>25176790684</v>
      </c>
      <c r="I7" s="16">
        <v>25445323196</v>
      </c>
      <c r="J7" s="31"/>
      <c r="K7" s="19"/>
      <c r="L7" s="19"/>
      <c r="M7" s="19"/>
      <c r="N7" s="37"/>
      <c r="O7" s="33"/>
      <c r="P7" s="112">
        <f>D7+E7+F7+G7+H7+I7+J7+K7+L7+M7+N7+O7</f>
        <v>150836825861</v>
      </c>
    </row>
    <row r="8" spans="1:16" ht="70.5">
      <c r="A8" s="17"/>
      <c r="B8" s="18" t="s">
        <v>4</v>
      </c>
      <c r="C8" s="16">
        <v>0</v>
      </c>
      <c r="D8" s="147"/>
      <c r="E8" s="16"/>
      <c r="F8" s="16"/>
      <c r="G8" s="16"/>
      <c r="H8" s="16"/>
      <c r="I8" s="19">
        <v>0</v>
      </c>
      <c r="J8" s="31"/>
      <c r="K8" s="31"/>
      <c r="L8" s="31"/>
      <c r="M8" s="31"/>
      <c r="N8" s="31"/>
      <c r="O8" s="31"/>
      <c r="P8" s="113">
        <f t="shared" ref="P8:P11" si="0">-O8+N8+M8+L8+K8+J8+I8+H8+G8+F8+E8+D8</f>
        <v>0</v>
      </c>
    </row>
    <row r="9" spans="1:16" s="38" customFormat="1">
      <c r="A9" s="101"/>
      <c r="B9" s="102" t="s">
        <v>5</v>
      </c>
      <c r="C9" s="104">
        <v>0</v>
      </c>
      <c r="D9" s="148"/>
      <c r="E9" s="104"/>
      <c r="F9" s="104">
        <v>0</v>
      </c>
      <c r="G9" s="104">
        <v>0</v>
      </c>
      <c r="H9" s="104">
        <v>0</v>
      </c>
      <c r="I9" s="103">
        <v>0</v>
      </c>
      <c r="J9" s="105"/>
      <c r="K9" s="105"/>
      <c r="L9" s="105"/>
      <c r="M9" s="105"/>
      <c r="N9" s="105"/>
      <c r="O9" s="105"/>
      <c r="P9" s="114"/>
    </row>
    <row r="10" spans="1:16">
      <c r="A10" s="20"/>
      <c r="B10" s="21" t="s">
        <v>6</v>
      </c>
      <c r="C10" s="16">
        <v>0</v>
      </c>
      <c r="D10" s="147"/>
      <c r="E10" s="16"/>
      <c r="F10" s="16"/>
      <c r="G10" s="16"/>
      <c r="H10" s="16"/>
      <c r="I10" s="19"/>
      <c r="J10" s="31"/>
      <c r="K10" s="84"/>
      <c r="L10" s="31"/>
      <c r="M10" s="31"/>
      <c r="N10" s="84"/>
      <c r="O10" s="31"/>
      <c r="P10" s="115"/>
    </row>
    <row r="11" spans="1:16" ht="41.25" thickBot="1">
      <c r="A11" s="20"/>
      <c r="B11" s="21" t="s">
        <v>7</v>
      </c>
      <c r="C11" s="16">
        <v>0</v>
      </c>
      <c r="D11" s="147"/>
      <c r="E11" s="16"/>
      <c r="F11" s="16"/>
      <c r="G11" s="16"/>
      <c r="H11" s="16"/>
      <c r="I11" s="19">
        <v>0</v>
      </c>
      <c r="J11" s="31"/>
      <c r="K11" s="31"/>
      <c r="L11" s="31"/>
      <c r="M11" s="31"/>
      <c r="N11" s="31"/>
      <c r="O11" s="31"/>
      <c r="P11" s="116">
        <f t="shared" si="0"/>
        <v>0</v>
      </c>
    </row>
    <row r="12" spans="1:16" ht="41.25" thickBot="1">
      <c r="A12" s="22">
        <v>10200</v>
      </c>
      <c r="B12" s="23" t="s">
        <v>24</v>
      </c>
      <c r="C12" s="24"/>
      <c r="D12" s="88"/>
      <c r="E12" s="24"/>
      <c r="F12" s="24"/>
      <c r="G12" s="24"/>
      <c r="H12" s="24"/>
      <c r="I12" s="24"/>
      <c r="J12" s="32"/>
      <c r="K12" s="32"/>
      <c r="L12" s="32"/>
      <c r="M12" s="32"/>
      <c r="N12" s="32"/>
      <c r="O12" s="32"/>
      <c r="P12" s="117">
        <v>0</v>
      </c>
    </row>
    <row r="13" spans="1:16">
      <c r="A13" s="17"/>
      <c r="B13" s="25" t="s">
        <v>8</v>
      </c>
      <c r="C13" s="19">
        <v>0</v>
      </c>
      <c r="D13" s="110"/>
      <c r="E13" s="19"/>
      <c r="F13" s="19"/>
      <c r="G13" s="19"/>
      <c r="H13" s="19"/>
      <c r="I13" s="19">
        <v>0</v>
      </c>
      <c r="J13" s="33"/>
      <c r="K13" s="33"/>
      <c r="L13" s="19"/>
      <c r="M13" s="19"/>
      <c r="N13" s="19"/>
      <c r="O13" s="19"/>
      <c r="P13" s="118">
        <f>O13+N13+L13+M13+J13+I13+H13+G13+F13+E13+D13</f>
        <v>0</v>
      </c>
    </row>
    <row r="14" spans="1:16">
      <c r="A14" s="17"/>
      <c r="B14" s="25" t="s">
        <v>9</v>
      </c>
      <c r="C14" s="19">
        <v>0</v>
      </c>
      <c r="D14" s="110"/>
      <c r="E14" s="19"/>
      <c r="F14" s="19"/>
      <c r="G14" s="19"/>
      <c r="H14" s="19"/>
      <c r="I14" s="19">
        <v>0</v>
      </c>
      <c r="J14" s="33"/>
      <c r="K14" s="33"/>
      <c r="L14" s="33"/>
      <c r="M14" s="33"/>
      <c r="N14" s="33"/>
      <c r="O14" s="33"/>
      <c r="P14" s="115">
        <f t="shared" ref="P14:P26" si="1">O14+N14+L14+M14+J14+I14+H14+G14+F14+E14+D14</f>
        <v>0</v>
      </c>
    </row>
    <row r="15" spans="1:16">
      <c r="A15" s="17"/>
      <c r="B15" s="25" t="s">
        <v>10</v>
      </c>
      <c r="C15" s="19">
        <v>0</v>
      </c>
      <c r="D15" s="110"/>
      <c r="E15" s="19"/>
      <c r="F15" s="19"/>
      <c r="G15" s="19"/>
      <c r="H15" s="19"/>
      <c r="I15" s="19">
        <v>0</v>
      </c>
      <c r="J15" s="33"/>
      <c r="K15" s="33"/>
      <c r="L15" s="33"/>
      <c r="M15" s="33"/>
      <c r="N15" s="33"/>
      <c r="O15" s="33"/>
      <c r="P15" s="115">
        <f t="shared" si="1"/>
        <v>0</v>
      </c>
    </row>
    <row r="16" spans="1:16">
      <c r="A16" s="17"/>
      <c r="B16" s="25" t="s">
        <v>11</v>
      </c>
      <c r="C16" s="19">
        <v>0</v>
      </c>
      <c r="D16" s="110"/>
      <c r="E16" s="19"/>
      <c r="F16" s="19"/>
      <c r="G16" s="19"/>
      <c r="H16" s="19"/>
      <c r="I16" s="19">
        <v>0</v>
      </c>
      <c r="J16" s="33"/>
      <c r="K16" s="33"/>
      <c r="L16" s="33"/>
      <c r="M16" s="33"/>
      <c r="N16" s="33"/>
      <c r="O16" s="33"/>
      <c r="P16" s="115">
        <f t="shared" si="1"/>
        <v>0</v>
      </c>
    </row>
    <row r="17" spans="1:16">
      <c r="A17" s="17"/>
      <c r="B17" s="25" t="s">
        <v>12</v>
      </c>
      <c r="C17" s="19">
        <v>0</v>
      </c>
      <c r="D17" s="110"/>
      <c r="E17" s="19"/>
      <c r="F17" s="19"/>
      <c r="G17" s="19"/>
      <c r="H17" s="19"/>
      <c r="I17" s="19">
        <v>0</v>
      </c>
      <c r="J17" s="33"/>
      <c r="K17" s="33"/>
      <c r="L17" s="33"/>
      <c r="M17" s="33"/>
      <c r="N17" s="33"/>
      <c r="O17" s="33"/>
      <c r="P17" s="115">
        <f t="shared" si="1"/>
        <v>0</v>
      </c>
    </row>
    <row r="18" spans="1:16">
      <c r="A18" s="17"/>
      <c r="B18" s="25" t="s">
        <v>14</v>
      </c>
      <c r="C18" s="19">
        <v>0</v>
      </c>
      <c r="D18" s="110"/>
      <c r="E18" s="19"/>
      <c r="F18" s="19"/>
      <c r="G18" s="19"/>
      <c r="H18" s="19"/>
      <c r="I18" s="19">
        <v>0</v>
      </c>
      <c r="J18" s="33"/>
      <c r="K18" s="33"/>
      <c r="L18" s="33"/>
      <c r="M18" s="33"/>
      <c r="N18" s="33"/>
      <c r="O18" s="33"/>
      <c r="P18" s="115">
        <f t="shared" si="1"/>
        <v>0</v>
      </c>
    </row>
    <row r="19" spans="1:16">
      <c r="A19" s="17"/>
      <c r="B19" s="25" t="s">
        <v>13</v>
      </c>
      <c r="C19" s="19">
        <v>0</v>
      </c>
      <c r="D19" s="110"/>
      <c r="E19" s="37"/>
      <c r="F19" s="37"/>
      <c r="G19" s="19"/>
      <c r="H19" s="19"/>
      <c r="I19" s="19">
        <v>0</v>
      </c>
      <c r="J19" s="33"/>
      <c r="K19" s="33"/>
      <c r="L19" s="33"/>
      <c r="M19" s="33"/>
      <c r="N19" s="33"/>
      <c r="O19" s="33"/>
      <c r="P19" s="115">
        <f t="shared" si="1"/>
        <v>0</v>
      </c>
    </row>
    <row r="20" spans="1:16">
      <c r="A20" s="17"/>
      <c r="B20" s="25" t="s">
        <v>15</v>
      </c>
      <c r="C20" s="19">
        <v>0</v>
      </c>
      <c r="D20" s="110"/>
      <c r="E20" s="19"/>
      <c r="F20" s="19"/>
      <c r="G20" s="19"/>
      <c r="H20" s="19"/>
      <c r="I20" s="19">
        <v>0</v>
      </c>
      <c r="J20" s="33"/>
      <c r="K20" s="33"/>
      <c r="L20" s="33"/>
      <c r="M20" s="33"/>
      <c r="N20" s="33"/>
      <c r="O20" s="33"/>
      <c r="P20" s="115">
        <f t="shared" si="1"/>
        <v>0</v>
      </c>
    </row>
    <row r="21" spans="1:16">
      <c r="A21" s="17"/>
      <c r="B21" s="25" t="s">
        <v>16</v>
      </c>
      <c r="C21" s="19">
        <v>0</v>
      </c>
      <c r="D21" s="110"/>
      <c r="E21" s="19"/>
      <c r="F21" s="19"/>
      <c r="G21" s="19"/>
      <c r="H21" s="19"/>
      <c r="I21" s="19">
        <v>0</v>
      </c>
      <c r="J21" s="33"/>
      <c r="K21" s="33"/>
      <c r="L21" s="33"/>
      <c r="M21" s="33"/>
      <c r="N21" s="33"/>
      <c r="O21" s="33"/>
      <c r="P21" s="115">
        <f t="shared" si="1"/>
        <v>0</v>
      </c>
    </row>
    <row r="22" spans="1:16">
      <c r="A22" s="17"/>
      <c r="B22" s="25" t="s">
        <v>17</v>
      </c>
      <c r="C22" s="19">
        <v>0</v>
      </c>
      <c r="D22" s="110"/>
      <c r="E22" s="19"/>
      <c r="F22" s="19"/>
      <c r="G22" s="19"/>
      <c r="H22" s="19"/>
      <c r="I22" s="19">
        <v>0</v>
      </c>
      <c r="J22" s="33"/>
      <c r="K22" s="33"/>
      <c r="L22" s="33"/>
      <c r="M22" s="33"/>
      <c r="N22" s="33"/>
      <c r="O22" s="33"/>
      <c r="P22" s="115">
        <f t="shared" si="1"/>
        <v>0</v>
      </c>
    </row>
    <row r="23" spans="1:16">
      <c r="A23" s="17"/>
      <c r="B23" s="25" t="s">
        <v>18</v>
      </c>
      <c r="C23" s="19">
        <v>0</v>
      </c>
      <c r="D23" s="110"/>
      <c r="E23" s="19"/>
      <c r="F23" s="19"/>
      <c r="G23" s="19"/>
      <c r="H23" s="19"/>
      <c r="I23" s="19">
        <v>0</v>
      </c>
      <c r="J23" s="33"/>
      <c r="K23" s="33"/>
      <c r="L23" s="33"/>
      <c r="M23" s="33"/>
      <c r="N23" s="33"/>
      <c r="O23" s="33"/>
      <c r="P23" s="115">
        <f t="shared" si="1"/>
        <v>0</v>
      </c>
    </row>
    <row r="24" spans="1:16">
      <c r="A24" s="17"/>
      <c r="B24" s="25" t="s">
        <v>19</v>
      </c>
      <c r="C24" s="19">
        <v>0</v>
      </c>
      <c r="D24" s="110"/>
      <c r="E24" s="19"/>
      <c r="F24" s="19"/>
      <c r="G24" s="19"/>
      <c r="H24" s="19"/>
      <c r="I24" s="19">
        <v>0</v>
      </c>
      <c r="J24" s="33"/>
      <c r="K24" s="33"/>
      <c r="L24" s="33"/>
      <c r="M24" s="33"/>
      <c r="N24" s="33"/>
      <c r="O24" s="33"/>
      <c r="P24" s="115">
        <f t="shared" si="1"/>
        <v>0</v>
      </c>
    </row>
    <row r="25" spans="1:16">
      <c r="A25" s="17"/>
      <c r="B25" s="25" t="s">
        <v>20</v>
      </c>
      <c r="C25" s="19">
        <v>0</v>
      </c>
      <c r="D25" s="110">
        <v>8400000000</v>
      </c>
      <c r="E25" s="19">
        <v>8500000000</v>
      </c>
      <c r="F25" s="19">
        <v>11295000000</v>
      </c>
      <c r="G25" s="19">
        <v>17490000000</v>
      </c>
      <c r="H25" s="19">
        <v>12500000000</v>
      </c>
      <c r="I25" s="19">
        <v>11800000000</v>
      </c>
      <c r="J25" s="19"/>
      <c r="K25" s="19"/>
      <c r="L25" s="19"/>
      <c r="M25" s="19"/>
      <c r="N25" s="19"/>
      <c r="O25" s="19"/>
      <c r="P25" s="115">
        <f>O25+N25+M25+L25+K25+J25+I25+H25+G25+F25+E25+D25</f>
        <v>69985000000</v>
      </c>
    </row>
    <row r="26" spans="1:16" ht="41.25" thickBot="1">
      <c r="A26" s="26"/>
      <c r="B26" s="27" t="s">
        <v>21</v>
      </c>
      <c r="C26" s="28">
        <v>0</v>
      </c>
      <c r="D26" s="149"/>
      <c r="E26" s="28"/>
      <c r="F26" s="28"/>
      <c r="G26" s="28"/>
      <c r="H26" s="28"/>
      <c r="I26" s="28">
        <v>0</v>
      </c>
      <c r="J26" s="34"/>
      <c r="K26" s="34"/>
      <c r="L26" s="34"/>
      <c r="M26" s="34"/>
      <c r="N26" s="34"/>
      <c r="O26" s="34"/>
      <c r="P26" s="116">
        <f t="shared" si="1"/>
        <v>0</v>
      </c>
    </row>
    <row r="27" spans="1:16" ht="41.25" thickBot="1">
      <c r="A27" s="229" t="s">
        <v>22</v>
      </c>
      <c r="B27" s="230"/>
      <c r="C27" s="29">
        <v>0</v>
      </c>
      <c r="D27" s="117">
        <f>D7+D25</f>
        <v>28747760872</v>
      </c>
      <c r="E27" s="117">
        <f t="shared" ref="E27:O27" si="2">E7+E25</f>
        <v>38118052541</v>
      </c>
      <c r="F27" s="117">
        <f t="shared" si="2"/>
        <v>36409899100</v>
      </c>
      <c r="G27" s="117">
        <f t="shared" si="2"/>
        <v>42623999468</v>
      </c>
      <c r="H27" s="117">
        <f t="shared" si="2"/>
        <v>37676790684</v>
      </c>
      <c r="I27" s="117">
        <f t="shared" si="2"/>
        <v>37245323196</v>
      </c>
      <c r="J27" s="117">
        <f t="shared" si="2"/>
        <v>0</v>
      </c>
      <c r="K27" s="117">
        <f t="shared" si="2"/>
        <v>0</v>
      </c>
      <c r="L27" s="117">
        <f t="shared" si="2"/>
        <v>0</v>
      </c>
      <c r="M27" s="117">
        <f t="shared" si="2"/>
        <v>0</v>
      </c>
      <c r="N27" s="117">
        <f t="shared" si="2"/>
        <v>0</v>
      </c>
      <c r="O27" s="117">
        <f t="shared" si="2"/>
        <v>0</v>
      </c>
      <c r="P27" s="117">
        <f>P25+P19+P10+P9+P7</f>
        <v>220821825861</v>
      </c>
    </row>
  </sheetData>
  <mergeCells count="3">
    <mergeCell ref="A2:P4"/>
    <mergeCell ref="A6:B6"/>
    <mergeCell ref="A27:B27"/>
  </mergeCell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2"/>
  <sheetViews>
    <sheetView rightToLeft="1" zoomScale="40" zoomScaleNormal="40" zoomScaleSheetLayoutView="100" workbookViewId="0">
      <selection activeCell="C1" sqref="C1:C1048576"/>
    </sheetView>
  </sheetViews>
  <sheetFormatPr defaultColWidth="22.42578125" defaultRowHeight="44.25"/>
  <cols>
    <col min="1" max="1" width="22.42578125" style="39"/>
    <col min="2" max="2" width="110.140625" style="57" bestFit="1" customWidth="1"/>
    <col min="3" max="3" width="27.42578125" style="120" hidden="1" customWidth="1"/>
    <col min="4" max="4" width="32" style="144" hidden="1" customWidth="1"/>
    <col min="5" max="5" width="42.42578125" style="145" hidden="1" customWidth="1"/>
    <col min="6" max="6" width="45.140625" style="145" hidden="1" customWidth="1"/>
    <col min="7" max="7" width="44.28515625" style="145" hidden="1" customWidth="1"/>
    <col min="8" max="8" width="42.85546875" style="145" hidden="1" customWidth="1"/>
    <col min="9" max="9" width="43.42578125" style="145" hidden="1" customWidth="1"/>
    <col min="10" max="10" width="44.28515625" style="145" hidden="1" customWidth="1"/>
    <col min="11" max="11" width="41.42578125" style="146" hidden="1" customWidth="1"/>
    <col min="12" max="12" width="32.85546875" style="145" hidden="1" customWidth="1"/>
    <col min="13" max="14" width="24.28515625" style="146" hidden="1" customWidth="1"/>
    <col min="15" max="15" width="0" style="146" hidden="1" customWidth="1"/>
    <col min="16" max="16" width="45.5703125" style="119" bestFit="1" customWidth="1"/>
    <col min="17" max="17" width="46.28515625" style="120" hidden="1" customWidth="1"/>
    <col min="18" max="18" width="25.140625" style="39" bestFit="1" customWidth="1"/>
    <col min="19" max="16384" width="22.42578125" style="39"/>
  </cols>
  <sheetData>
    <row r="1" spans="1:18">
      <c r="D1" s="121"/>
      <c r="E1" s="122"/>
      <c r="F1" s="122"/>
      <c r="G1" s="122"/>
      <c r="H1" s="122"/>
      <c r="I1" s="122"/>
      <c r="J1" s="122"/>
      <c r="K1" s="123"/>
      <c r="L1" s="122"/>
      <c r="M1" s="123"/>
      <c r="N1" s="123"/>
      <c r="O1" s="123"/>
    </row>
    <row r="2" spans="1:18" ht="36">
      <c r="A2" s="238" t="s">
        <v>95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40"/>
    </row>
    <row r="3" spans="1:18" ht="36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3"/>
    </row>
    <row r="4" spans="1:18" ht="36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6"/>
    </row>
    <row r="5" spans="1:18">
      <c r="A5" s="40" t="s">
        <v>25</v>
      </c>
      <c r="B5" s="41" t="s">
        <v>0</v>
      </c>
      <c r="C5" s="125" t="s">
        <v>1</v>
      </c>
      <c r="D5" s="125" t="s">
        <v>88</v>
      </c>
      <c r="E5" s="124" t="s">
        <v>89</v>
      </c>
      <c r="F5" s="124" t="s">
        <v>90</v>
      </c>
      <c r="G5" s="124" t="s">
        <v>91</v>
      </c>
      <c r="H5" s="124" t="s">
        <v>92</v>
      </c>
      <c r="I5" s="124" t="s">
        <v>93</v>
      </c>
      <c r="J5" s="124" t="s">
        <v>94</v>
      </c>
      <c r="K5" s="125" t="s">
        <v>96</v>
      </c>
      <c r="L5" s="124" t="s">
        <v>97</v>
      </c>
      <c r="M5" s="125" t="s">
        <v>98</v>
      </c>
      <c r="N5" s="125" t="s">
        <v>99</v>
      </c>
      <c r="O5" s="125" t="s">
        <v>100</v>
      </c>
      <c r="P5" s="124" t="s">
        <v>2</v>
      </c>
      <c r="Q5" s="125" t="s">
        <v>3</v>
      </c>
    </row>
    <row r="6" spans="1:18">
      <c r="A6" s="106">
        <v>20100</v>
      </c>
      <c r="B6" s="108" t="s">
        <v>26</v>
      </c>
      <c r="C6" s="126"/>
      <c r="D6" s="126"/>
      <c r="E6" s="127"/>
      <c r="F6" s="127"/>
      <c r="G6" s="127"/>
      <c r="H6" s="127"/>
      <c r="I6" s="127"/>
      <c r="J6" s="127"/>
      <c r="K6" s="128"/>
      <c r="L6" s="127"/>
      <c r="M6" s="128"/>
      <c r="N6" s="128"/>
      <c r="O6" s="128"/>
      <c r="P6" s="109">
        <f>P8+P7</f>
        <v>0</v>
      </c>
      <c r="Q6" s="129" t="e">
        <f>#REF!+P6</f>
        <v>#REF!</v>
      </c>
    </row>
    <row r="7" spans="1:18">
      <c r="A7" s="42"/>
      <c r="B7" s="43" t="s">
        <v>27</v>
      </c>
      <c r="C7" s="131">
        <v>0</v>
      </c>
      <c r="D7" s="131">
        <v>0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1"/>
      <c r="L7" s="130"/>
      <c r="M7" s="131"/>
      <c r="N7" s="131"/>
      <c r="O7" s="131"/>
      <c r="P7" s="130">
        <f>O7+N7+M7+L7+K7+J7+I7+H7+G7+F7+E7+D7</f>
        <v>0</v>
      </c>
      <c r="Q7" s="131" t="e">
        <f>#REF!-P7</f>
        <v>#REF!</v>
      </c>
    </row>
    <row r="8" spans="1:18">
      <c r="A8" s="42"/>
      <c r="B8" s="45" t="s">
        <v>28</v>
      </c>
      <c r="C8" s="131">
        <v>0</v>
      </c>
      <c r="D8" s="131">
        <v>0</v>
      </c>
      <c r="E8" s="130"/>
      <c r="F8" s="130"/>
      <c r="G8" s="130">
        <v>0</v>
      </c>
      <c r="H8" s="130">
        <v>0</v>
      </c>
      <c r="I8" s="130">
        <v>0</v>
      </c>
      <c r="J8" s="130">
        <v>0</v>
      </c>
      <c r="K8" s="131"/>
      <c r="L8" s="130"/>
      <c r="M8" s="131"/>
      <c r="N8" s="131"/>
      <c r="O8" s="131"/>
      <c r="P8" s="130">
        <f>O8+N8+M8+L8+K8+J8+I8+H8+G8+F8+E8+D8</f>
        <v>0</v>
      </c>
      <c r="Q8" s="131" t="e">
        <f>#REF!-P8</f>
        <v>#REF!</v>
      </c>
    </row>
    <row r="9" spans="1:18">
      <c r="A9" s="106">
        <v>20200</v>
      </c>
      <c r="B9" s="108" t="s">
        <v>29</v>
      </c>
      <c r="C9" s="126"/>
      <c r="D9" s="129">
        <f>D10+D11+D12+D13+D14+D15+D16+D17+D18</f>
        <v>2918557234</v>
      </c>
      <c r="E9" s="129">
        <f t="shared" ref="E9:O9" si="0">E10+E11+E12+E13+E14+E15+E16+E17+E18</f>
        <v>2384198963</v>
      </c>
      <c r="F9" s="129">
        <f t="shared" si="0"/>
        <v>2757558129</v>
      </c>
      <c r="G9" s="129">
        <f t="shared" si="0"/>
        <v>3019502469</v>
      </c>
      <c r="H9" s="129">
        <f t="shared" si="0"/>
        <v>1434511019</v>
      </c>
      <c r="I9" s="129">
        <f t="shared" si="0"/>
        <v>1434511019</v>
      </c>
      <c r="J9" s="129">
        <f t="shared" si="0"/>
        <v>0</v>
      </c>
      <c r="K9" s="129">
        <f t="shared" si="0"/>
        <v>0</v>
      </c>
      <c r="L9" s="129">
        <f t="shared" si="0"/>
        <v>0</v>
      </c>
      <c r="M9" s="129">
        <f t="shared" si="0"/>
        <v>0</v>
      </c>
      <c r="N9" s="129">
        <f t="shared" si="0"/>
        <v>0</v>
      </c>
      <c r="O9" s="129">
        <f t="shared" si="0"/>
        <v>0</v>
      </c>
      <c r="P9" s="109">
        <f>P10+P11+P12+P13+P14+P15+P16+P17+P18</f>
        <v>13948838833</v>
      </c>
      <c r="Q9" s="129" t="e">
        <f>#REF!-P9</f>
        <v>#REF!</v>
      </c>
    </row>
    <row r="10" spans="1:18">
      <c r="A10" s="46"/>
      <c r="B10" s="47" t="s">
        <v>83</v>
      </c>
      <c r="C10" s="131">
        <v>0</v>
      </c>
      <c r="D10" s="131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1"/>
      <c r="L10" s="130"/>
      <c r="M10" s="131"/>
      <c r="N10" s="131"/>
      <c r="O10" s="131"/>
      <c r="P10" s="130">
        <f>O10+N10+M10+L10+K10+J10+I10+H10+G10+F10+E10+D10</f>
        <v>0</v>
      </c>
      <c r="Q10" s="130" t="e">
        <f>#REF!-P10</f>
        <v>#REF!</v>
      </c>
      <c r="R10" s="58">
        <f>SUM(D10:P10)</f>
        <v>0</v>
      </c>
    </row>
    <row r="11" spans="1:18">
      <c r="A11" s="48"/>
      <c r="B11" s="47" t="s">
        <v>86</v>
      </c>
      <c r="C11" s="132">
        <v>0</v>
      </c>
      <c r="D11" s="131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1"/>
      <c r="L11" s="130"/>
      <c r="M11" s="131"/>
      <c r="N11" s="131"/>
      <c r="O11" s="131"/>
      <c r="P11" s="130">
        <f t="shared" ref="P11:P18" si="1">O11+N11+M11+L11+K11+J11+I11+H11+G11+F11+E11+D11</f>
        <v>0</v>
      </c>
      <c r="Q11" s="130" t="e">
        <f>#REF!-P11</f>
        <v>#REF!</v>
      </c>
    </row>
    <row r="12" spans="1:18" s="52" customFormat="1">
      <c r="A12" s="100"/>
      <c r="B12" s="45" t="s">
        <v>103</v>
      </c>
      <c r="C12" s="135">
        <v>0</v>
      </c>
      <c r="D12" s="135">
        <v>1016002626</v>
      </c>
      <c r="E12" s="135">
        <v>1410838922</v>
      </c>
      <c r="F12" s="135">
        <v>1215304409</v>
      </c>
      <c r="G12" s="135">
        <v>1215304409</v>
      </c>
      <c r="H12" s="135">
        <v>1215304409</v>
      </c>
      <c r="I12" s="135">
        <v>1215304409</v>
      </c>
      <c r="J12" s="135"/>
      <c r="K12" s="135"/>
      <c r="L12" s="135"/>
      <c r="M12" s="135"/>
      <c r="N12" s="135"/>
      <c r="O12" s="135"/>
      <c r="P12" s="211">
        <f t="shared" si="1"/>
        <v>7288059184</v>
      </c>
      <c r="Q12" s="233" t="e">
        <f>#REF!-(P12+P13)</f>
        <v>#REF!</v>
      </c>
    </row>
    <row r="13" spans="1:18" s="52" customFormat="1">
      <c r="A13" s="100"/>
      <c r="B13" s="45" t="s">
        <v>104</v>
      </c>
      <c r="C13" s="135"/>
      <c r="D13" s="135">
        <v>187228844</v>
      </c>
      <c r="E13" s="135">
        <v>250530840</v>
      </c>
      <c r="F13" s="135">
        <v>219206610</v>
      </c>
      <c r="G13" s="135">
        <v>219206610</v>
      </c>
      <c r="H13" s="135">
        <v>219206610</v>
      </c>
      <c r="I13" s="135">
        <v>219206610</v>
      </c>
      <c r="J13" s="135"/>
      <c r="K13" s="135"/>
      <c r="L13" s="135"/>
      <c r="M13" s="135"/>
      <c r="N13" s="135"/>
      <c r="O13" s="135"/>
      <c r="P13" s="211">
        <f t="shared" si="1"/>
        <v>1314586124</v>
      </c>
      <c r="Q13" s="234"/>
    </row>
    <row r="14" spans="1:18">
      <c r="A14" s="42"/>
      <c r="B14" s="45" t="s">
        <v>30</v>
      </c>
      <c r="C14" s="131">
        <v>0</v>
      </c>
      <c r="D14" s="130">
        <v>103528000</v>
      </c>
      <c r="E14" s="130"/>
      <c r="F14" s="130"/>
      <c r="G14" s="135">
        <v>45000000</v>
      </c>
      <c r="H14" s="130"/>
      <c r="I14" s="130"/>
      <c r="J14" s="130"/>
      <c r="K14" s="130"/>
      <c r="L14" s="130"/>
      <c r="M14" s="130"/>
      <c r="N14" s="130"/>
      <c r="O14" s="130"/>
      <c r="P14" s="211">
        <f t="shared" si="1"/>
        <v>148528000</v>
      </c>
      <c r="Q14" s="130" t="e">
        <f>#REF!-P14</f>
        <v>#REF!</v>
      </c>
    </row>
    <row r="15" spans="1:18">
      <c r="A15" s="91"/>
      <c r="B15" s="43" t="s">
        <v>31</v>
      </c>
      <c r="C15" s="131">
        <v>0</v>
      </c>
      <c r="D15" s="130">
        <v>1003600000</v>
      </c>
      <c r="E15" s="130">
        <v>501800000</v>
      </c>
      <c r="F15" s="130">
        <v>1003600000</v>
      </c>
      <c r="G15" s="135">
        <v>1047991021</v>
      </c>
      <c r="H15" s="130"/>
      <c r="I15" s="130"/>
      <c r="J15" s="130"/>
      <c r="K15" s="130"/>
      <c r="L15" s="130"/>
      <c r="M15" s="130"/>
      <c r="N15" s="130"/>
      <c r="O15" s="130"/>
      <c r="P15" s="211">
        <f t="shared" si="1"/>
        <v>3556991021</v>
      </c>
      <c r="Q15" s="130" t="e">
        <f>#REF!-P15</f>
        <v>#REF!</v>
      </c>
      <c r="R15" s="58"/>
    </row>
    <row r="16" spans="1:18">
      <c r="A16" s="91"/>
      <c r="B16" s="43" t="s">
        <v>32</v>
      </c>
      <c r="C16" s="131">
        <v>0</v>
      </c>
      <c r="D16" s="130">
        <v>461721384</v>
      </c>
      <c r="E16" s="130">
        <v>0</v>
      </c>
      <c r="F16" s="130">
        <v>0</v>
      </c>
      <c r="G16" s="135">
        <v>462000429</v>
      </c>
      <c r="H16" s="130"/>
      <c r="I16" s="130"/>
      <c r="J16" s="130"/>
      <c r="K16" s="130"/>
      <c r="L16" s="130"/>
      <c r="M16" s="130"/>
      <c r="N16" s="130"/>
      <c r="O16" s="130"/>
      <c r="P16" s="211">
        <f t="shared" si="1"/>
        <v>923721813</v>
      </c>
      <c r="Q16" s="130" t="e">
        <f>#REF!-P16</f>
        <v>#REF!</v>
      </c>
    </row>
    <row r="17" spans="1:17">
      <c r="A17" s="44"/>
      <c r="B17" s="43" t="s">
        <v>110</v>
      </c>
      <c r="C17" s="131">
        <v>0</v>
      </c>
      <c r="D17" s="130">
        <v>0</v>
      </c>
      <c r="E17" s="130"/>
      <c r="F17" s="130"/>
      <c r="G17" s="135"/>
      <c r="H17" s="130"/>
      <c r="I17" s="130"/>
      <c r="J17" s="130"/>
      <c r="K17" s="130"/>
      <c r="L17" s="130"/>
      <c r="M17" s="130"/>
      <c r="N17" s="130"/>
      <c r="O17" s="130"/>
      <c r="P17" s="130">
        <f t="shared" si="1"/>
        <v>0</v>
      </c>
      <c r="Q17" s="130" t="e">
        <f>#REF!-P17</f>
        <v>#REF!</v>
      </c>
    </row>
    <row r="18" spans="1:17">
      <c r="A18" s="96">
        <v>6015</v>
      </c>
      <c r="B18" s="95" t="s">
        <v>33</v>
      </c>
      <c r="C18" s="131">
        <v>0</v>
      </c>
      <c r="D18" s="130">
        <v>146476380</v>
      </c>
      <c r="E18" s="135">
        <v>221029201</v>
      </c>
      <c r="F18" s="130">
        <v>319447110</v>
      </c>
      <c r="G18" s="135">
        <v>30000000</v>
      </c>
      <c r="H18" s="130"/>
      <c r="I18" s="130"/>
      <c r="J18" s="130"/>
      <c r="K18" s="130"/>
      <c r="L18" s="130"/>
      <c r="M18" s="130"/>
      <c r="N18" s="130"/>
      <c r="O18" s="130"/>
      <c r="P18" s="211">
        <f t="shared" si="1"/>
        <v>716952691</v>
      </c>
      <c r="Q18" s="130" t="e">
        <f>#REF!-P18</f>
        <v>#REF!</v>
      </c>
    </row>
    <row r="19" spans="1:17">
      <c r="A19" s="247" t="s">
        <v>34</v>
      </c>
      <c r="B19" s="248"/>
      <c r="C19" s="126"/>
      <c r="D19" s="129">
        <f>D20+D21+D22</f>
        <v>38545500</v>
      </c>
      <c r="E19" s="129">
        <f t="shared" ref="E19:O19" si="2">E20+E21+E22</f>
        <v>54369100</v>
      </c>
      <c r="F19" s="129">
        <f t="shared" si="2"/>
        <v>53164000</v>
      </c>
      <c r="G19" s="129">
        <f t="shared" si="2"/>
        <v>59511600</v>
      </c>
      <c r="H19" s="129">
        <f t="shared" si="2"/>
        <v>64379100</v>
      </c>
      <c r="I19" s="129">
        <f t="shared" si="2"/>
        <v>0</v>
      </c>
      <c r="J19" s="129">
        <f t="shared" si="2"/>
        <v>0</v>
      </c>
      <c r="K19" s="129">
        <f t="shared" si="2"/>
        <v>0</v>
      </c>
      <c r="L19" s="129">
        <f t="shared" si="2"/>
        <v>0</v>
      </c>
      <c r="M19" s="129">
        <f t="shared" si="2"/>
        <v>0</v>
      </c>
      <c r="N19" s="129">
        <f t="shared" si="2"/>
        <v>0</v>
      </c>
      <c r="O19" s="129">
        <f t="shared" si="2"/>
        <v>0</v>
      </c>
      <c r="P19" s="109">
        <f>P20+P21+P22</f>
        <v>269969300</v>
      </c>
      <c r="Q19" s="129" t="e">
        <f>#REF!-P19</f>
        <v>#REF!</v>
      </c>
    </row>
    <row r="20" spans="1:17">
      <c r="A20" s="49"/>
      <c r="B20" s="95" t="s">
        <v>35</v>
      </c>
      <c r="C20" s="134">
        <v>0</v>
      </c>
      <c r="D20" s="131">
        <v>0</v>
      </c>
      <c r="E20" s="130">
        <v>0</v>
      </c>
      <c r="F20" s="130">
        <v>0</v>
      </c>
      <c r="G20" s="130">
        <v>0</v>
      </c>
      <c r="H20" s="130"/>
      <c r="I20" s="130">
        <v>0</v>
      </c>
      <c r="J20" s="130">
        <v>0</v>
      </c>
      <c r="K20" s="131"/>
      <c r="L20" s="130"/>
      <c r="M20" s="131"/>
      <c r="N20" s="131">
        <v>0</v>
      </c>
      <c r="O20" s="131"/>
      <c r="P20" s="130">
        <f>O20+N20+M20+L20+K20+J20+I20+H20+G20+F20+E20+D20</f>
        <v>0</v>
      </c>
      <c r="Q20" s="131" t="e">
        <f>#REF!-P20</f>
        <v>#REF!</v>
      </c>
    </row>
    <row r="21" spans="1:17">
      <c r="A21" s="51"/>
      <c r="B21" s="45" t="s">
        <v>36</v>
      </c>
      <c r="C21" s="134">
        <v>0</v>
      </c>
      <c r="D21" s="131">
        <v>32932000</v>
      </c>
      <c r="E21" s="135">
        <v>47722000</v>
      </c>
      <c r="F21" s="130">
        <v>40741000</v>
      </c>
      <c r="G21" s="135">
        <v>43282000</v>
      </c>
      <c r="H21" s="135">
        <v>37075000</v>
      </c>
      <c r="I21" s="130">
        <v>0</v>
      </c>
      <c r="J21" s="130">
        <v>0</v>
      </c>
      <c r="K21" s="131"/>
      <c r="L21" s="130"/>
      <c r="M21" s="131"/>
      <c r="N21" s="131">
        <v>0</v>
      </c>
      <c r="O21" s="131"/>
      <c r="P21" s="211">
        <f t="shared" ref="P21:P22" si="3">O21+N21+M21+L21+K21+J21+I21+H21+G21+F21+E21+D21</f>
        <v>201752000</v>
      </c>
      <c r="Q21" s="131" t="e">
        <f>#REF!-P21</f>
        <v>#REF!</v>
      </c>
    </row>
    <row r="22" spans="1:17">
      <c r="A22" s="42"/>
      <c r="B22" s="43" t="s">
        <v>37</v>
      </c>
      <c r="C22" s="134">
        <v>0</v>
      </c>
      <c r="D22" s="131">
        <v>5613500</v>
      </c>
      <c r="E22" s="135">
        <v>6647100</v>
      </c>
      <c r="F22" s="130">
        <v>12423000</v>
      </c>
      <c r="G22" s="135">
        <v>16229600</v>
      </c>
      <c r="H22" s="135">
        <v>27304100</v>
      </c>
      <c r="I22" s="130">
        <v>0</v>
      </c>
      <c r="J22" s="130">
        <v>0</v>
      </c>
      <c r="K22" s="131"/>
      <c r="L22" s="130"/>
      <c r="M22" s="131"/>
      <c r="N22" s="131">
        <v>0</v>
      </c>
      <c r="O22" s="131"/>
      <c r="P22" s="211">
        <f t="shared" si="3"/>
        <v>68217300</v>
      </c>
      <c r="Q22" s="131" t="e">
        <f>#REF!-P22</f>
        <v>#REF!</v>
      </c>
    </row>
    <row r="23" spans="1:17">
      <c r="A23" s="106">
        <v>20400</v>
      </c>
      <c r="B23" s="107" t="s">
        <v>38</v>
      </c>
      <c r="C23" s="126"/>
      <c r="D23" s="126"/>
      <c r="E23" s="127"/>
      <c r="F23" s="127"/>
      <c r="G23" s="127"/>
      <c r="H23" s="127"/>
      <c r="I23" s="127"/>
      <c r="J23" s="127"/>
      <c r="K23" s="128"/>
      <c r="L23" s="127"/>
      <c r="M23" s="128"/>
      <c r="N23" s="128"/>
      <c r="O23" s="128"/>
      <c r="P23" s="109">
        <f>P24</f>
        <v>0</v>
      </c>
      <c r="Q23" s="129" t="e">
        <f>#REF!-P23</f>
        <v>#REF!</v>
      </c>
    </row>
    <row r="24" spans="1:17">
      <c r="A24" s="42"/>
      <c r="B24" s="43" t="s">
        <v>39</v>
      </c>
      <c r="C24" s="131"/>
      <c r="D24" s="131"/>
      <c r="E24" s="130">
        <v>0</v>
      </c>
      <c r="F24" s="130"/>
      <c r="G24" s="130">
        <v>0</v>
      </c>
      <c r="H24" s="130">
        <v>0</v>
      </c>
      <c r="I24" s="131"/>
      <c r="J24" s="131"/>
      <c r="K24" s="131"/>
      <c r="L24" s="131"/>
      <c r="M24" s="131"/>
      <c r="N24" s="131"/>
      <c r="O24" s="131"/>
      <c r="P24" s="130">
        <f>O24+N24+M24+L24+K24+J24+I24+H24+G24+F24+E24+D24</f>
        <v>0</v>
      </c>
      <c r="Q24" s="131" t="e">
        <f>#REF!-P24</f>
        <v>#REF!</v>
      </c>
    </row>
    <row r="25" spans="1:17">
      <c r="A25" s="106">
        <v>20500</v>
      </c>
      <c r="B25" s="107" t="s">
        <v>78</v>
      </c>
      <c r="C25" s="126"/>
      <c r="D25" s="126"/>
      <c r="E25" s="127"/>
      <c r="F25" s="127"/>
      <c r="G25" s="127"/>
      <c r="H25" s="127"/>
      <c r="I25" s="127"/>
      <c r="J25" s="127"/>
      <c r="K25" s="128"/>
      <c r="L25" s="127"/>
      <c r="M25" s="128"/>
      <c r="N25" s="128"/>
      <c r="O25" s="128"/>
      <c r="P25" s="109">
        <f>P26+P27+P28+P29</f>
        <v>0</v>
      </c>
      <c r="Q25" s="129" t="e">
        <f>#REF!-P25</f>
        <v>#REF!</v>
      </c>
    </row>
    <row r="26" spans="1:17">
      <c r="A26" s="99"/>
      <c r="B26" s="95" t="s">
        <v>40</v>
      </c>
      <c r="C26" s="131">
        <v>0</v>
      </c>
      <c r="D26" s="131">
        <v>0</v>
      </c>
      <c r="E26" s="130">
        <v>0</v>
      </c>
      <c r="F26" s="130">
        <v>0</v>
      </c>
      <c r="G26" s="130"/>
      <c r="H26" s="130">
        <v>0</v>
      </c>
      <c r="I26" s="130"/>
      <c r="J26" s="130">
        <v>0</v>
      </c>
      <c r="K26" s="131">
        <v>0</v>
      </c>
      <c r="L26" s="130">
        <v>0</v>
      </c>
      <c r="M26" s="131">
        <v>0</v>
      </c>
      <c r="N26" s="131">
        <v>0</v>
      </c>
      <c r="O26" s="131"/>
      <c r="P26" s="130">
        <f>O26+N26+M26+L26+K26+J26+I26+H26+G26+F26+E26+D26</f>
        <v>0</v>
      </c>
      <c r="Q26" s="131" t="e">
        <f>#REF!-P26</f>
        <v>#REF!</v>
      </c>
    </row>
    <row r="27" spans="1:17">
      <c r="A27" s="99"/>
      <c r="B27" s="95" t="s">
        <v>82</v>
      </c>
      <c r="C27" s="131">
        <v>0</v>
      </c>
      <c r="D27" s="131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/>
      <c r="K27" s="131">
        <v>0</v>
      </c>
      <c r="L27" s="130">
        <v>0</v>
      </c>
      <c r="M27" s="131">
        <v>0</v>
      </c>
      <c r="N27" s="131">
        <v>0</v>
      </c>
      <c r="O27" s="131"/>
      <c r="P27" s="135">
        <f t="shared" ref="P27:P29" si="4">O27+N27+M27+L27+K27+J27+I27+H27+G27+F27+E27+D27</f>
        <v>0</v>
      </c>
      <c r="Q27" s="131" t="e">
        <f>#REF!-P27</f>
        <v>#REF!</v>
      </c>
    </row>
    <row r="28" spans="1:17">
      <c r="A28" s="49"/>
      <c r="B28" s="43" t="s">
        <v>41</v>
      </c>
      <c r="C28" s="131">
        <v>0</v>
      </c>
      <c r="D28" s="131">
        <v>0</v>
      </c>
      <c r="E28" s="130">
        <v>0</v>
      </c>
      <c r="F28" s="130"/>
      <c r="G28" s="130">
        <v>0</v>
      </c>
      <c r="H28" s="130">
        <v>0</v>
      </c>
      <c r="I28" s="130">
        <v>0</v>
      </c>
      <c r="J28" s="130">
        <v>0</v>
      </c>
      <c r="K28" s="131"/>
      <c r="L28" s="130"/>
      <c r="M28" s="131">
        <v>0</v>
      </c>
      <c r="N28" s="131">
        <v>0</v>
      </c>
      <c r="O28" s="131"/>
      <c r="P28" s="135">
        <f t="shared" si="4"/>
        <v>0</v>
      </c>
      <c r="Q28" s="131" t="e">
        <f>#REF!-P28</f>
        <v>#REF!</v>
      </c>
    </row>
    <row r="29" spans="1:17">
      <c r="A29" s="42"/>
      <c r="B29" s="50" t="s">
        <v>42</v>
      </c>
      <c r="C29" s="131">
        <v>0</v>
      </c>
      <c r="D29" s="131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v>0</v>
      </c>
      <c r="M29" s="131">
        <v>0</v>
      </c>
      <c r="N29" s="131">
        <v>0</v>
      </c>
      <c r="O29" s="131"/>
      <c r="P29" s="135">
        <f t="shared" si="4"/>
        <v>0</v>
      </c>
      <c r="Q29" s="131" t="e">
        <f>#REF!-P29</f>
        <v>#REF!</v>
      </c>
    </row>
    <row r="30" spans="1:17">
      <c r="A30" s="247" t="s">
        <v>43</v>
      </c>
      <c r="B30" s="248"/>
      <c r="C30" s="126"/>
      <c r="D30" s="126"/>
      <c r="E30" s="127"/>
      <c r="F30" s="127"/>
      <c r="G30" s="127"/>
      <c r="H30" s="127"/>
      <c r="I30" s="127"/>
      <c r="J30" s="127"/>
      <c r="K30" s="128"/>
      <c r="L30" s="127"/>
      <c r="M30" s="128"/>
      <c r="N30" s="128"/>
      <c r="O30" s="128"/>
      <c r="P30" s="109">
        <f>P31</f>
        <v>0</v>
      </c>
      <c r="Q30" s="129" t="e">
        <f>#REF!-P30</f>
        <v>#REF!</v>
      </c>
    </row>
    <row r="31" spans="1:17">
      <c r="A31" s="42"/>
      <c r="B31" s="43" t="s">
        <v>44</v>
      </c>
      <c r="C31" s="131">
        <v>0</v>
      </c>
      <c r="D31" s="131">
        <v>0</v>
      </c>
      <c r="E31" s="130">
        <v>0</v>
      </c>
      <c r="F31" s="130">
        <v>0</v>
      </c>
      <c r="G31" s="130">
        <v>0</v>
      </c>
      <c r="H31" s="130"/>
      <c r="I31" s="130">
        <v>0</v>
      </c>
      <c r="J31" s="130">
        <v>0</v>
      </c>
      <c r="K31" s="131"/>
      <c r="L31" s="130">
        <v>0</v>
      </c>
      <c r="M31" s="131">
        <v>0</v>
      </c>
      <c r="N31" s="131">
        <v>0</v>
      </c>
      <c r="O31" s="131"/>
      <c r="P31" s="130">
        <f>O31+N31+M31+L31+K31+J31+I31+H31+G31+F31+E31+D31</f>
        <v>0</v>
      </c>
      <c r="Q31" s="131" t="e">
        <f>#REF!-P31</f>
        <v>#REF!</v>
      </c>
    </row>
    <row r="32" spans="1:17">
      <c r="A32" s="92"/>
      <c r="B32" s="93" t="s">
        <v>45</v>
      </c>
      <c r="C32" s="129"/>
      <c r="D32" s="129">
        <f>D33+D34+D35</f>
        <v>23435200</v>
      </c>
      <c r="E32" s="129">
        <f t="shared" ref="E32:O32" si="5">E33+E34+E35</f>
        <v>70000000</v>
      </c>
      <c r="F32" s="129">
        <f t="shared" si="5"/>
        <v>0</v>
      </c>
      <c r="G32" s="129">
        <f t="shared" si="5"/>
        <v>0</v>
      </c>
      <c r="H32" s="129">
        <f t="shared" si="5"/>
        <v>0</v>
      </c>
      <c r="I32" s="129">
        <f t="shared" si="5"/>
        <v>0</v>
      </c>
      <c r="J32" s="129">
        <f t="shared" si="5"/>
        <v>0</v>
      </c>
      <c r="K32" s="129">
        <f t="shared" si="5"/>
        <v>0</v>
      </c>
      <c r="L32" s="129">
        <f t="shared" si="5"/>
        <v>0</v>
      </c>
      <c r="M32" s="129">
        <f t="shared" si="5"/>
        <v>0</v>
      </c>
      <c r="N32" s="129">
        <f t="shared" si="5"/>
        <v>0</v>
      </c>
      <c r="O32" s="129">
        <f t="shared" si="5"/>
        <v>0</v>
      </c>
      <c r="P32" s="109">
        <f>P33+P34+P35</f>
        <v>93435200</v>
      </c>
      <c r="Q32" s="129" t="e">
        <f>#REF!-P32</f>
        <v>#REF!</v>
      </c>
    </row>
    <row r="33" spans="1:18">
      <c r="A33" s="100"/>
      <c r="B33" s="98" t="s">
        <v>46</v>
      </c>
      <c r="C33" s="131">
        <v>0</v>
      </c>
      <c r="D33" s="131">
        <v>23435200</v>
      </c>
      <c r="E33" s="130">
        <v>70000000</v>
      </c>
      <c r="F33" s="130">
        <v>0</v>
      </c>
      <c r="G33" s="130">
        <v>0</v>
      </c>
      <c r="H33" s="130">
        <v>0</v>
      </c>
      <c r="I33" s="130"/>
      <c r="J33" s="130">
        <v>0</v>
      </c>
      <c r="K33" s="131">
        <v>0</v>
      </c>
      <c r="L33" s="130">
        <v>0</v>
      </c>
      <c r="M33" s="131">
        <v>0</v>
      </c>
      <c r="N33" s="131">
        <v>0</v>
      </c>
      <c r="O33" s="131"/>
      <c r="P33" s="130">
        <f>O33+N33+M33+L33+K33+J33+I33+H33+G33+F33+E33+D33</f>
        <v>93435200</v>
      </c>
      <c r="Q33" s="131" t="e">
        <f>#REF!-P33</f>
        <v>#REF!</v>
      </c>
    </row>
    <row r="34" spans="1:18">
      <c r="A34" s="92"/>
      <c r="B34" s="93" t="s">
        <v>79</v>
      </c>
      <c r="C34" s="129">
        <v>0</v>
      </c>
      <c r="D34" s="12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29">
        <v>0</v>
      </c>
      <c r="L34" s="109">
        <v>0</v>
      </c>
      <c r="M34" s="129">
        <v>0</v>
      </c>
      <c r="N34" s="129">
        <v>0</v>
      </c>
      <c r="O34" s="129"/>
      <c r="P34" s="109">
        <f t="shared" ref="P34:P35" si="6">O34+N34+M34+L34+K34+J34+I34+H34+G34+F34+E34+D34</f>
        <v>0</v>
      </c>
      <c r="Q34" s="129" t="e">
        <f>#REF!-P34</f>
        <v>#REF!</v>
      </c>
    </row>
    <row r="35" spans="1:18">
      <c r="A35" s="42"/>
      <c r="B35" s="43" t="s">
        <v>80</v>
      </c>
      <c r="C35" s="131">
        <v>0</v>
      </c>
      <c r="D35" s="131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v>0</v>
      </c>
      <c r="M35" s="131">
        <v>0</v>
      </c>
      <c r="N35" s="131">
        <v>0</v>
      </c>
      <c r="O35" s="131"/>
      <c r="P35" s="130">
        <f t="shared" si="6"/>
        <v>0</v>
      </c>
      <c r="Q35" s="131" t="e">
        <f>#REF!-P35</f>
        <v>#REF!</v>
      </c>
    </row>
    <row r="36" spans="1:18">
      <c r="A36" s="247" t="s">
        <v>47</v>
      </c>
      <c r="B36" s="248"/>
      <c r="C36" s="129">
        <f>C37+C38+C39+C40</f>
        <v>0</v>
      </c>
      <c r="D36" s="129">
        <f>D37+D38+D39+D40</f>
        <v>259790000</v>
      </c>
      <c r="E36" s="129">
        <f t="shared" ref="E36:O36" si="7">E37+E38+E39+E40</f>
        <v>238281000</v>
      </c>
      <c r="F36" s="129">
        <f t="shared" si="7"/>
        <v>198795000</v>
      </c>
      <c r="G36" s="129">
        <f t="shared" si="7"/>
        <v>330928000</v>
      </c>
      <c r="H36" s="129">
        <f t="shared" si="7"/>
        <v>229465000</v>
      </c>
      <c r="I36" s="129">
        <f t="shared" si="7"/>
        <v>0</v>
      </c>
      <c r="J36" s="129">
        <f t="shared" si="7"/>
        <v>0</v>
      </c>
      <c r="K36" s="129">
        <f t="shared" si="7"/>
        <v>0</v>
      </c>
      <c r="L36" s="129">
        <f t="shared" si="7"/>
        <v>0</v>
      </c>
      <c r="M36" s="129">
        <f t="shared" si="7"/>
        <v>0</v>
      </c>
      <c r="N36" s="129">
        <f t="shared" si="7"/>
        <v>0</v>
      </c>
      <c r="O36" s="129">
        <f t="shared" si="7"/>
        <v>0</v>
      </c>
      <c r="P36" s="109">
        <f>P37+P38+P39+P40</f>
        <v>1257259000</v>
      </c>
      <c r="Q36" s="129" t="e">
        <f>#REF!-P36</f>
        <v>#REF!</v>
      </c>
    </row>
    <row r="37" spans="1:18">
      <c r="A37" s="96"/>
      <c r="B37" s="95" t="s">
        <v>48</v>
      </c>
      <c r="C37" s="130">
        <v>0</v>
      </c>
      <c r="D37" s="131">
        <v>17105000</v>
      </c>
      <c r="E37" s="131">
        <v>41126000</v>
      </c>
      <c r="F37" s="131">
        <v>36872000</v>
      </c>
      <c r="G37" s="131">
        <v>41011000</v>
      </c>
      <c r="H37" s="131">
        <v>5476000</v>
      </c>
      <c r="I37" s="131"/>
      <c r="J37" s="131"/>
      <c r="K37" s="131"/>
      <c r="L37" s="131"/>
      <c r="M37" s="131"/>
      <c r="N37" s="131"/>
      <c r="O37" s="131"/>
      <c r="P37" s="212">
        <f>O37+N37+M37+L37+K37+J37+I37+H37+G37+F37+E37+D37</f>
        <v>141590000</v>
      </c>
      <c r="Q37" s="131" t="e">
        <f>#REF!-P37</f>
        <v>#REF!</v>
      </c>
    </row>
    <row r="38" spans="1:18">
      <c r="A38" s="85"/>
      <c r="B38" s="45" t="s">
        <v>49</v>
      </c>
      <c r="C38" s="130">
        <v>0</v>
      </c>
      <c r="D38" s="130">
        <v>0</v>
      </c>
      <c r="E38" s="130">
        <v>0</v>
      </c>
      <c r="F38" s="130"/>
      <c r="G38" s="130">
        <v>0</v>
      </c>
      <c r="H38" s="130"/>
      <c r="I38" s="130"/>
      <c r="J38" s="130"/>
      <c r="K38" s="130"/>
      <c r="L38" s="130"/>
      <c r="M38" s="130"/>
      <c r="N38" s="130"/>
      <c r="O38" s="130"/>
      <c r="P38" s="212">
        <f t="shared" ref="P38:P40" si="8">O38+N38+M38+L38+K38+J38+I38+H38+G38+F38+E38+D38</f>
        <v>0</v>
      </c>
      <c r="Q38" s="131" t="e">
        <f>#REF!-P38</f>
        <v>#REF!</v>
      </c>
    </row>
    <row r="39" spans="1:18">
      <c r="A39" s="42"/>
      <c r="B39" s="43" t="s">
        <v>50</v>
      </c>
      <c r="C39" s="130">
        <v>0</v>
      </c>
      <c r="D39" s="133">
        <v>225560000</v>
      </c>
      <c r="E39" s="133">
        <v>160090000</v>
      </c>
      <c r="F39" s="133">
        <v>155971000</v>
      </c>
      <c r="G39" s="133">
        <v>280554000</v>
      </c>
      <c r="H39" s="133">
        <v>219324000</v>
      </c>
      <c r="I39" s="133"/>
      <c r="J39" s="133"/>
      <c r="K39" s="133"/>
      <c r="L39" s="133"/>
      <c r="M39" s="133"/>
      <c r="N39" s="133"/>
      <c r="O39" s="133"/>
      <c r="P39" s="213">
        <f t="shared" si="8"/>
        <v>1041499000</v>
      </c>
      <c r="Q39" s="131" t="e">
        <f>#REF!-P39</f>
        <v>#REF!</v>
      </c>
      <c r="R39" s="52"/>
    </row>
    <row r="40" spans="1:18" ht="36" customHeight="1">
      <c r="A40" s="237"/>
      <c r="B40" s="236" t="s">
        <v>51</v>
      </c>
      <c r="C40" s="231">
        <v>0</v>
      </c>
      <c r="D40" s="231">
        <v>17125000</v>
      </c>
      <c r="E40" s="231">
        <v>37065000</v>
      </c>
      <c r="F40" s="231">
        <v>5952000</v>
      </c>
      <c r="G40" s="231">
        <v>9363000</v>
      </c>
      <c r="H40" s="231">
        <v>4665000</v>
      </c>
      <c r="I40" s="231"/>
      <c r="J40" s="231"/>
      <c r="K40" s="231"/>
      <c r="L40" s="231"/>
      <c r="M40" s="231"/>
      <c r="N40" s="231"/>
      <c r="O40" s="252"/>
      <c r="P40" s="250">
        <f t="shared" si="8"/>
        <v>74170000</v>
      </c>
      <c r="Q40" s="249" t="e">
        <f>#REF!-P40</f>
        <v>#REF!</v>
      </c>
    </row>
    <row r="41" spans="1:18" ht="36" customHeight="1">
      <c r="A41" s="237"/>
      <c r="B41" s="236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53"/>
      <c r="P41" s="251"/>
      <c r="Q41" s="249"/>
    </row>
    <row r="42" spans="1:18">
      <c r="A42" s="235" t="s">
        <v>52</v>
      </c>
      <c r="B42" s="235"/>
      <c r="C42" s="129">
        <f>C43+C45</f>
        <v>0</v>
      </c>
      <c r="D42" s="129">
        <f t="shared" ref="D42:O42" si="9">D43+D45</f>
        <v>100000000</v>
      </c>
      <c r="E42" s="129">
        <f t="shared" si="9"/>
        <v>0</v>
      </c>
      <c r="F42" s="129">
        <f t="shared" si="9"/>
        <v>0</v>
      </c>
      <c r="G42" s="129">
        <f t="shared" si="9"/>
        <v>0</v>
      </c>
      <c r="H42" s="129">
        <f t="shared" si="9"/>
        <v>0</v>
      </c>
      <c r="I42" s="129">
        <f t="shared" si="9"/>
        <v>0</v>
      </c>
      <c r="J42" s="129">
        <f t="shared" si="9"/>
        <v>0</v>
      </c>
      <c r="K42" s="129">
        <f t="shared" si="9"/>
        <v>0</v>
      </c>
      <c r="L42" s="129">
        <f t="shared" si="9"/>
        <v>0</v>
      </c>
      <c r="M42" s="129">
        <f t="shared" si="9"/>
        <v>0</v>
      </c>
      <c r="N42" s="129">
        <f t="shared" si="9"/>
        <v>0</v>
      </c>
      <c r="O42" s="129">
        <f t="shared" si="9"/>
        <v>0</v>
      </c>
      <c r="P42" s="157">
        <f>O42+N42+M42+L42+K42+J42+H42+G42+I42+F42+E42+D42+C42</f>
        <v>100000000</v>
      </c>
      <c r="Q42" s="129" t="e">
        <f>#REF!-P42</f>
        <v>#REF!</v>
      </c>
    </row>
    <row r="43" spans="1:18">
      <c r="A43" s="42"/>
      <c r="B43" s="43" t="s">
        <v>53</v>
      </c>
      <c r="C43" s="131">
        <v>0</v>
      </c>
      <c r="D43" s="131"/>
      <c r="E43" s="130"/>
      <c r="F43" s="130"/>
      <c r="G43" s="130"/>
      <c r="H43" s="130">
        <v>0</v>
      </c>
      <c r="I43" s="130">
        <v>0</v>
      </c>
      <c r="J43" s="130"/>
      <c r="K43" s="131"/>
      <c r="L43" s="130"/>
      <c r="M43" s="131"/>
      <c r="N43" s="131"/>
      <c r="O43" s="131"/>
      <c r="P43" s="130">
        <f>O43+N43+M43+L43+K43+J43+I43+H43+G43+F43+E43+D43</f>
        <v>0</v>
      </c>
      <c r="Q43" s="136" t="e">
        <f>#REF!-P43</f>
        <v>#REF!</v>
      </c>
    </row>
    <row r="44" spans="1:18">
      <c r="A44" s="53"/>
      <c r="B44" s="54" t="s">
        <v>111</v>
      </c>
      <c r="C44" s="207"/>
      <c r="D44" s="207"/>
      <c r="E44" s="208"/>
      <c r="F44" s="208"/>
      <c r="G44" s="208"/>
      <c r="H44" s="208"/>
      <c r="I44" s="208"/>
      <c r="J44" s="208"/>
      <c r="K44" s="207"/>
      <c r="L44" s="208"/>
      <c r="M44" s="207"/>
      <c r="N44" s="207"/>
      <c r="O44" s="207"/>
      <c r="P44" s="208"/>
      <c r="Q44" s="207"/>
    </row>
    <row r="45" spans="1:18" ht="45" thickBot="1">
      <c r="A45" s="53"/>
      <c r="B45" s="54" t="s">
        <v>54</v>
      </c>
      <c r="C45" s="136">
        <v>0</v>
      </c>
      <c r="D45" s="136">
        <v>100000000</v>
      </c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7">
        <f>O45+N45+M45+L45+K45+J45+I45+H45+G45+F45+E45+D45</f>
        <v>100000000</v>
      </c>
      <c r="Q45" s="136" t="e">
        <f>#REF!-P45</f>
        <v>#REF!</v>
      </c>
    </row>
    <row r="46" spans="1:18" ht="45" thickBot="1">
      <c r="A46" s="55" t="s">
        <v>22</v>
      </c>
      <c r="B46" s="56"/>
      <c r="C46" s="138">
        <v>0</v>
      </c>
      <c r="D46" s="94">
        <f>D42+D36+D32+D30+D25+D23+D19+D9+D6</f>
        <v>3340327934</v>
      </c>
      <c r="E46" s="94">
        <f t="shared" ref="E46:O46" si="10">E42+E36+E32+E30+E25+E23+E19+E9+E6</f>
        <v>2746849063</v>
      </c>
      <c r="F46" s="94">
        <f t="shared" si="10"/>
        <v>3009517129</v>
      </c>
      <c r="G46" s="94">
        <f t="shared" si="10"/>
        <v>3409942069</v>
      </c>
      <c r="H46" s="94">
        <f t="shared" si="10"/>
        <v>1728355119</v>
      </c>
      <c r="I46" s="94">
        <f t="shared" si="10"/>
        <v>1434511019</v>
      </c>
      <c r="J46" s="94">
        <f t="shared" si="10"/>
        <v>0</v>
      </c>
      <c r="K46" s="94">
        <f t="shared" si="10"/>
        <v>0</v>
      </c>
      <c r="L46" s="94">
        <f t="shared" si="10"/>
        <v>0</v>
      </c>
      <c r="M46" s="94">
        <f t="shared" si="10"/>
        <v>0</v>
      </c>
      <c r="N46" s="94">
        <f t="shared" si="10"/>
        <v>0</v>
      </c>
      <c r="O46" s="94">
        <f t="shared" si="10"/>
        <v>0</v>
      </c>
      <c r="P46" s="158">
        <f>P42+P36+P32+P30+P25+P23+P19+P9+P6</f>
        <v>15669502333</v>
      </c>
      <c r="Q46" s="94" t="e">
        <f>#REF!-P46</f>
        <v>#REF!</v>
      </c>
    </row>
    <row r="47" spans="1:18">
      <c r="D47" s="139"/>
      <c r="E47" s="140"/>
      <c r="F47" s="140"/>
      <c r="G47" s="140"/>
      <c r="H47" s="140"/>
      <c r="I47" s="140"/>
      <c r="J47" s="140"/>
      <c r="K47" s="141"/>
      <c r="L47" s="140"/>
      <c r="M47" s="141"/>
      <c r="N47" s="141"/>
      <c r="O47" s="141"/>
    </row>
    <row r="48" spans="1:18">
      <c r="D48" s="139"/>
      <c r="E48" s="140"/>
      <c r="F48" s="140"/>
      <c r="G48" s="140"/>
      <c r="H48" s="140"/>
      <c r="I48" s="140"/>
      <c r="J48" s="140"/>
      <c r="K48" s="141"/>
      <c r="L48" s="140"/>
      <c r="M48" s="141"/>
      <c r="N48" s="141"/>
      <c r="O48" s="141"/>
    </row>
    <row r="49" spans="4:17">
      <c r="D49" s="139"/>
      <c r="E49" s="140"/>
      <c r="F49" s="140"/>
      <c r="G49" s="140"/>
      <c r="H49" s="140"/>
      <c r="I49" s="140"/>
      <c r="J49" s="140"/>
      <c r="K49" s="141"/>
      <c r="L49" s="140"/>
      <c r="M49" s="141"/>
      <c r="N49" s="141"/>
      <c r="O49" s="141"/>
      <c r="P49" s="142"/>
      <c r="Q49" s="143" t="s">
        <v>108</v>
      </c>
    </row>
    <row r="50" spans="4:17">
      <c r="D50" s="139"/>
      <c r="E50" s="140"/>
      <c r="F50" s="140"/>
      <c r="G50" s="140"/>
      <c r="H50" s="140"/>
      <c r="I50" s="140"/>
      <c r="J50" s="140"/>
      <c r="K50" s="141"/>
      <c r="L50" s="140"/>
      <c r="M50" s="141"/>
      <c r="N50" s="141"/>
      <c r="O50" s="141"/>
    </row>
    <row r="51" spans="4:17">
      <c r="D51" s="139"/>
      <c r="E51" s="140"/>
      <c r="F51" s="140"/>
      <c r="G51" s="140"/>
      <c r="H51" s="140"/>
      <c r="I51" s="140"/>
      <c r="J51" s="140"/>
      <c r="K51" s="141"/>
      <c r="L51" s="140"/>
      <c r="M51" s="141"/>
      <c r="N51" s="141"/>
      <c r="O51" s="141"/>
    </row>
    <row r="52" spans="4:17">
      <c r="D52" s="139"/>
      <c r="E52" s="140"/>
      <c r="F52" s="140"/>
      <c r="G52" s="140"/>
      <c r="H52" s="140"/>
      <c r="I52" s="140"/>
      <c r="J52" s="140"/>
      <c r="K52" s="141"/>
      <c r="L52" s="140"/>
      <c r="M52" s="141"/>
      <c r="N52" s="141"/>
      <c r="O52" s="141"/>
    </row>
    <row r="53" spans="4:17">
      <c r="D53" s="139"/>
      <c r="E53" s="140"/>
      <c r="F53" s="140"/>
      <c r="G53" s="140"/>
      <c r="H53" s="140"/>
      <c r="I53" s="140"/>
      <c r="J53" s="140"/>
      <c r="K53" s="141"/>
      <c r="L53" s="140"/>
      <c r="M53" s="141"/>
      <c r="N53" s="141"/>
      <c r="O53" s="141"/>
    </row>
    <row r="54" spans="4:17">
      <c r="D54" s="139"/>
      <c r="E54" s="140"/>
      <c r="F54" s="140"/>
      <c r="G54" s="140"/>
      <c r="H54" s="140"/>
      <c r="I54" s="140"/>
      <c r="J54" s="140"/>
      <c r="K54" s="141"/>
      <c r="L54" s="140"/>
      <c r="M54" s="141"/>
      <c r="N54" s="141"/>
      <c r="O54" s="141"/>
    </row>
    <row r="55" spans="4:17">
      <c r="D55" s="139"/>
      <c r="E55" s="140"/>
      <c r="F55" s="140"/>
      <c r="G55" s="140"/>
      <c r="H55" s="140"/>
      <c r="I55" s="140"/>
      <c r="J55" s="140"/>
      <c r="K55" s="141"/>
      <c r="L55" s="140"/>
      <c r="M55" s="141"/>
      <c r="N55" s="141"/>
      <c r="O55" s="141"/>
    </row>
    <row r="56" spans="4:17">
      <c r="D56" s="139"/>
      <c r="E56" s="140"/>
      <c r="F56" s="140"/>
      <c r="G56" s="140"/>
      <c r="H56" s="140"/>
      <c r="I56" s="140"/>
      <c r="J56" s="140"/>
      <c r="K56" s="141"/>
      <c r="L56" s="140"/>
      <c r="M56" s="141"/>
      <c r="N56" s="141"/>
      <c r="O56" s="141"/>
    </row>
    <row r="57" spans="4:17">
      <c r="D57" s="139"/>
      <c r="E57" s="140"/>
      <c r="F57" s="140"/>
      <c r="G57" s="140"/>
      <c r="H57" s="140"/>
      <c r="I57" s="140"/>
      <c r="J57" s="140"/>
      <c r="K57" s="141"/>
      <c r="L57" s="140"/>
      <c r="M57" s="141"/>
      <c r="N57" s="141"/>
      <c r="O57" s="141"/>
    </row>
    <row r="58" spans="4:17">
      <c r="D58" s="139"/>
      <c r="E58" s="140"/>
      <c r="F58" s="140"/>
      <c r="G58" s="140"/>
      <c r="H58" s="140"/>
      <c r="I58" s="140"/>
      <c r="J58" s="140"/>
      <c r="K58" s="141"/>
      <c r="L58" s="140"/>
      <c r="M58" s="141"/>
      <c r="N58" s="141"/>
      <c r="O58" s="141"/>
    </row>
    <row r="59" spans="4:17">
      <c r="D59" s="139"/>
      <c r="E59" s="140"/>
      <c r="F59" s="140"/>
      <c r="G59" s="140"/>
      <c r="H59" s="140"/>
      <c r="I59" s="140"/>
      <c r="J59" s="140"/>
      <c r="K59" s="141"/>
      <c r="L59" s="140"/>
      <c r="M59" s="141"/>
      <c r="N59" s="141"/>
      <c r="O59" s="141"/>
    </row>
    <row r="60" spans="4:17">
      <c r="D60" s="139"/>
      <c r="E60" s="140"/>
      <c r="F60" s="140"/>
      <c r="G60" s="140"/>
      <c r="H60" s="140"/>
      <c r="I60" s="140"/>
      <c r="J60" s="140"/>
      <c r="K60" s="141"/>
      <c r="L60" s="140"/>
      <c r="M60" s="141"/>
      <c r="N60" s="141"/>
      <c r="O60" s="141"/>
    </row>
    <row r="61" spans="4:17">
      <c r="D61" s="139"/>
      <c r="E61" s="140"/>
      <c r="F61" s="140"/>
      <c r="G61" s="140"/>
      <c r="H61" s="140"/>
      <c r="I61" s="140"/>
      <c r="J61" s="140"/>
      <c r="K61" s="141"/>
      <c r="L61" s="140"/>
      <c r="M61" s="141"/>
      <c r="N61" s="141"/>
      <c r="O61" s="141"/>
    </row>
    <row r="62" spans="4:17">
      <c r="D62" s="139"/>
      <c r="E62" s="140"/>
      <c r="F62" s="140"/>
      <c r="G62" s="140"/>
      <c r="H62" s="140"/>
      <c r="I62" s="140"/>
      <c r="J62" s="140"/>
      <c r="K62" s="141"/>
      <c r="L62" s="140"/>
      <c r="M62" s="141"/>
      <c r="N62" s="141"/>
      <c r="O62" s="141"/>
    </row>
    <row r="63" spans="4:17">
      <c r="D63" s="139"/>
      <c r="E63" s="140"/>
      <c r="F63" s="140"/>
      <c r="G63" s="140"/>
      <c r="H63" s="140"/>
      <c r="I63" s="140"/>
      <c r="J63" s="140"/>
      <c r="K63" s="141"/>
      <c r="L63" s="140"/>
      <c r="M63" s="141"/>
      <c r="N63" s="141"/>
      <c r="O63" s="141"/>
    </row>
    <row r="64" spans="4:17">
      <c r="D64" s="139"/>
      <c r="E64" s="140"/>
      <c r="F64" s="140"/>
      <c r="G64" s="140"/>
      <c r="H64" s="140"/>
      <c r="I64" s="140"/>
      <c r="J64" s="140"/>
      <c r="K64" s="141"/>
      <c r="L64" s="140"/>
      <c r="M64" s="141"/>
      <c r="N64" s="141"/>
      <c r="O64" s="141"/>
    </row>
    <row r="65" spans="4:15">
      <c r="D65" s="139"/>
      <c r="E65" s="140"/>
      <c r="F65" s="140"/>
      <c r="G65" s="140"/>
      <c r="H65" s="140"/>
      <c r="I65" s="140"/>
      <c r="J65" s="140"/>
      <c r="K65" s="141"/>
      <c r="L65" s="140"/>
      <c r="M65" s="141"/>
      <c r="N65" s="141"/>
      <c r="O65" s="141"/>
    </row>
    <row r="66" spans="4:15">
      <c r="D66" s="139"/>
      <c r="E66" s="140"/>
      <c r="F66" s="140"/>
      <c r="G66" s="140"/>
      <c r="H66" s="140"/>
      <c r="I66" s="140"/>
      <c r="J66" s="140"/>
      <c r="K66" s="141"/>
      <c r="L66" s="140"/>
      <c r="M66" s="141"/>
      <c r="N66" s="141"/>
      <c r="O66" s="141"/>
    </row>
    <row r="67" spans="4:15">
      <c r="D67" s="139"/>
      <c r="E67" s="140"/>
      <c r="F67" s="140"/>
      <c r="G67" s="140"/>
      <c r="H67" s="140"/>
      <c r="I67" s="140"/>
      <c r="J67" s="140"/>
      <c r="K67" s="141"/>
      <c r="L67" s="140"/>
      <c r="M67" s="141"/>
      <c r="N67" s="141"/>
      <c r="O67" s="141"/>
    </row>
    <row r="68" spans="4:15">
      <c r="D68" s="139"/>
      <c r="E68" s="140"/>
      <c r="F68" s="140"/>
      <c r="G68" s="140"/>
      <c r="H68" s="140"/>
      <c r="I68" s="140"/>
      <c r="J68" s="140"/>
      <c r="K68" s="141"/>
      <c r="L68" s="140"/>
      <c r="M68" s="141"/>
      <c r="N68" s="141"/>
      <c r="O68" s="141"/>
    </row>
    <row r="69" spans="4:15">
      <c r="D69" s="139"/>
      <c r="E69" s="140"/>
      <c r="F69" s="140"/>
      <c r="G69" s="140"/>
      <c r="H69" s="140"/>
      <c r="I69" s="140"/>
      <c r="J69" s="140"/>
      <c r="K69" s="141"/>
      <c r="L69" s="140"/>
      <c r="M69" s="141"/>
      <c r="N69" s="141"/>
      <c r="O69" s="141"/>
    </row>
    <row r="70" spans="4:15">
      <c r="D70" s="139"/>
      <c r="E70" s="140"/>
      <c r="F70" s="140"/>
      <c r="G70" s="140"/>
      <c r="H70" s="140"/>
      <c r="I70" s="140"/>
      <c r="J70" s="140"/>
      <c r="K70" s="141"/>
      <c r="L70" s="140"/>
      <c r="M70" s="141"/>
      <c r="N70" s="141"/>
      <c r="O70" s="141"/>
    </row>
    <row r="71" spans="4:15">
      <c r="D71" s="139"/>
      <c r="E71" s="140"/>
      <c r="F71" s="140"/>
      <c r="G71" s="140"/>
      <c r="H71" s="140"/>
      <c r="I71" s="140"/>
      <c r="J71" s="140"/>
      <c r="K71" s="141"/>
      <c r="L71" s="140"/>
      <c r="M71" s="141"/>
      <c r="N71" s="141"/>
      <c r="O71" s="141"/>
    </row>
    <row r="72" spans="4:15">
      <c r="D72" s="139"/>
      <c r="E72" s="140"/>
      <c r="F72" s="140"/>
      <c r="G72" s="140"/>
      <c r="H72" s="140"/>
      <c r="I72" s="140"/>
      <c r="J72" s="140"/>
      <c r="K72" s="141"/>
      <c r="L72" s="140"/>
      <c r="M72" s="141"/>
      <c r="N72" s="141"/>
      <c r="O72" s="141"/>
    </row>
    <row r="73" spans="4:15">
      <c r="D73" s="139"/>
      <c r="E73" s="140"/>
      <c r="F73" s="140"/>
      <c r="G73" s="140"/>
      <c r="H73" s="140"/>
      <c r="I73" s="140"/>
      <c r="J73" s="140"/>
      <c r="K73" s="141"/>
      <c r="L73" s="140"/>
      <c r="M73" s="141"/>
      <c r="N73" s="141"/>
      <c r="O73" s="141"/>
    </row>
    <row r="74" spans="4:15">
      <c r="D74" s="139"/>
      <c r="E74" s="140"/>
      <c r="F74" s="140"/>
      <c r="G74" s="140"/>
      <c r="H74" s="140"/>
      <c r="I74" s="140"/>
      <c r="J74" s="140"/>
      <c r="K74" s="141"/>
      <c r="L74" s="140"/>
      <c r="M74" s="141"/>
      <c r="N74" s="141"/>
      <c r="O74" s="141"/>
    </row>
    <row r="75" spans="4:15">
      <c r="D75" s="139"/>
      <c r="E75" s="140"/>
      <c r="F75" s="140"/>
      <c r="G75" s="140"/>
      <c r="H75" s="140"/>
      <c r="I75" s="140"/>
      <c r="J75" s="140"/>
      <c r="K75" s="141"/>
      <c r="L75" s="140"/>
      <c r="M75" s="141"/>
      <c r="N75" s="141"/>
      <c r="O75" s="141"/>
    </row>
    <row r="76" spans="4:15">
      <c r="D76" s="139"/>
      <c r="E76" s="140"/>
      <c r="F76" s="140"/>
      <c r="G76" s="140"/>
      <c r="H76" s="140"/>
      <c r="I76" s="140"/>
      <c r="J76" s="140"/>
      <c r="K76" s="141"/>
      <c r="L76" s="140"/>
      <c r="M76" s="141"/>
      <c r="N76" s="141"/>
      <c r="O76" s="141"/>
    </row>
    <row r="77" spans="4:15">
      <c r="D77" s="139"/>
      <c r="E77" s="140"/>
      <c r="F77" s="140"/>
      <c r="G77" s="140"/>
      <c r="H77" s="140"/>
      <c r="I77" s="140"/>
      <c r="J77" s="140"/>
      <c r="K77" s="141"/>
      <c r="L77" s="140"/>
      <c r="M77" s="141"/>
      <c r="N77" s="141"/>
      <c r="O77" s="141"/>
    </row>
    <row r="78" spans="4:15">
      <c r="D78" s="139"/>
      <c r="E78" s="140"/>
      <c r="F78" s="140"/>
      <c r="G78" s="140"/>
      <c r="H78" s="140"/>
      <c r="I78" s="140"/>
      <c r="J78" s="140"/>
      <c r="K78" s="141"/>
      <c r="L78" s="140"/>
      <c r="M78" s="141"/>
      <c r="N78" s="141"/>
      <c r="O78" s="141"/>
    </row>
    <row r="79" spans="4:15">
      <c r="D79" s="139"/>
      <c r="E79" s="140"/>
      <c r="F79" s="140"/>
      <c r="G79" s="140"/>
      <c r="H79" s="140"/>
      <c r="I79" s="140"/>
      <c r="J79" s="140"/>
      <c r="K79" s="141"/>
      <c r="L79" s="140"/>
      <c r="M79" s="141"/>
      <c r="N79" s="141"/>
      <c r="O79" s="141"/>
    </row>
    <row r="80" spans="4:15">
      <c r="D80" s="139"/>
      <c r="E80" s="140"/>
      <c r="F80" s="140"/>
      <c r="G80" s="140"/>
      <c r="H80" s="140"/>
      <c r="I80" s="140"/>
      <c r="J80" s="140"/>
      <c r="K80" s="141"/>
      <c r="L80" s="140"/>
      <c r="M80" s="141"/>
      <c r="N80" s="141"/>
      <c r="O80" s="141"/>
    </row>
    <row r="81" spans="4:15">
      <c r="D81" s="139"/>
      <c r="E81" s="140"/>
      <c r="F81" s="140"/>
      <c r="G81" s="140"/>
      <c r="H81" s="140"/>
      <c r="I81" s="140"/>
      <c r="J81" s="140"/>
      <c r="K81" s="141"/>
      <c r="L81" s="140"/>
      <c r="M81" s="141"/>
      <c r="N81" s="141"/>
      <c r="O81" s="141"/>
    </row>
    <row r="82" spans="4:15">
      <c r="D82" s="139"/>
      <c r="E82" s="140"/>
      <c r="F82" s="140"/>
      <c r="G82" s="140"/>
      <c r="H82" s="140"/>
      <c r="I82" s="140"/>
      <c r="J82" s="140"/>
      <c r="K82" s="141"/>
      <c r="L82" s="140"/>
      <c r="M82" s="141"/>
      <c r="N82" s="141"/>
      <c r="O82" s="141"/>
    </row>
    <row r="83" spans="4:15">
      <c r="D83" s="139"/>
      <c r="E83" s="140"/>
      <c r="F83" s="140"/>
      <c r="G83" s="140"/>
      <c r="H83" s="140"/>
      <c r="I83" s="140"/>
      <c r="J83" s="140"/>
      <c r="K83" s="141"/>
      <c r="L83" s="140"/>
      <c r="M83" s="141"/>
      <c r="N83" s="141"/>
      <c r="O83" s="141"/>
    </row>
    <row r="84" spans="4:15">
      <c r="D84" s="139"/>
      <c r="E84" s="140"/>
      <c r="F84" s="140"/>
      <c r="G84" s="140"/>
      <c r="H84" s="140"/>
      <c r="I84" s="140"/>
      <c r="J84" s="140"/>
      <c r="K84" s="141"/>
      <c r="L84" s="140"/>
      <c r="M84" s="141"/>
      <c r="N84" s="141"/>
      <c r="O84" s="141"/>
    </row>
    <row r="85" spans="4:15">
      <c r="D85" s="139"/>
      <c r="E85" s="140"/>
      <c r="F85" s="140"/>
      <c r="G85" s="140"/>
      <c r="H85" s="140"/>
      <c r="I85" s="140"/>
      <c r="J85" s="140"/>
      <c r="K85" s="141"/>
      <c r="L85" s="140"/>
      <c r="M85" s="141"/>
      <c r="N85" s="141"/>
      <c r="O85" s="141"/>
    </row>
    <row r="86" spans="4:15">
      <c r="D86" s="139"/>
      <c r="E86" s="140"/>
      <c r="F86" s="140"/>
      <c r="G86" s="140"/>
      <c r="H86" s="140"/>
      <c r="I86" s="140"/>
      <c r="J86" s="140"/>
      <c r="K86" s="141"/>
      <c r="L86" s="140"/>
      <c r="M86" s="141"/>
      <c r="N86" s="141"/>
      <c r="O86" s="141"/>
    </row>
    <row r="87" spans="4:15">
      <c r="D87" s="139"/>
      <c r="E87" s="140"/>
      <c r="F87" s="140"/>
      <c r="G87" s="140"/>
      <c r="H87" s="140"/>
      <c r="I87" s="140"/>
      <c r="J87" s="140"/>
      <c r="K87" s="141"/>
      <c r="L87" s="140"/>
      <c r="M87" s="141"/>
      <c r="N87" s="141"/>
      <c r="O87" s="141"/>
    </row>
    <row r="88" spans="4:15">
      <c r="D88" s="139"/>
      <c r="E88" s="140"/>
      <c r="F88" s="140"/>
      <c r="G88" s="140"/>
      <c r="H88" s="140"/>
      <c r="I88" s="140"/>
      <c r="J88" s="140"/>
      <c r="K88" s="141"/>
      <c r="L88" s="140"/>
      <c r="M88" s="141"/>
      <c r="N88" s="141"/>
      <c r="O88" s="141"/>
    </row>
    <row r="89" spans="4:15">
      <c r="D89" s="139"/>
      <c r="E89" s="140"/>
      <c r="F89" s="140"/>
      <c r="G89" s="140"/>
      <c r="H89" s="140"/>
      <c r="I89" s="140"/>
      <c r="J89" s="140"/>
      <c r="K89" s="141"/>
      <c r="L89" s="140"/>
      <c r="M89" s="141"/>
      <c r="N89" s="141"/>
      <c r="O89" s="141"/>
    </row>
    <row r="90" spans="4:15">
      <c r="D90" s="139"/>
      <c r="E90" s="140"/>
      <c r="F90" s="140"/>
      <c r="G90" s="140"/>
      <c r="H90" s="140"/>
      <c r="I90" s="140"/>
      <c r="J90" s="140"/>
      <c r="K90" s="141"/>
      <c r="L90" s="140"/>
      <c r="M90" s="141"/>
      <c r="N90" s="141"/>
      <c r="O90" s="141"/>
    </row>
    <row r="91" spans="4:15">
      <c r="D91" s="139"/>
      <c r="E91" s="140"/>
      <c r="F91" s="140"/>
      <c r="G91" s="140"/>
      <c r="H91" s="140"/>
      <c r="I91" s="140"/>
      <c r="J91" s="140"/>
      <c r="K91" s="141"/>
      <c r="L91" s="140"/>
      <c r="M91" s="141"/>
      <c r="N91" s="141"/>
      <c r="O91" s="141"/>
    </row>
    <row r="92" spans="4:15">
      <c r="D92" s="139"/>
      <c r="E92" s="140"/>
      <c r="F92" s="140"/>
      <c r="G92" s="140"/>
      <c r="H92" s="140"/>
      <c r="I92" s="140"/>
      <c r="J92" s="140"/>
      <c r="K92" s="141"/>
      <c r="L92" s="140"/>
      <c r="M92" s="141"/>
      <c r="N92" s="141"/>
      <c r="O92" s="141"/>
    </row>
    <row r="93" spans="4:15">
      <c r="D93" s="139"/>
      <c r="E93" s="140"/>
      <c r="F93" s="140"/>
      <c r="G93" s="140"/>
      <c r="H93" s="140"/>
      <c r="I93" s="140"/>
      <c r="J93" s="140"/>
      <c r="K93" s="141"/>
      <c r="L93" s="140"/>
      <c r="M93" s="141"/>
      <c r="N93" s="141"/>
      <c r="O93" s="141"/>
    </row>
    <row r="94" spans="4:15">
      <c r="D94" s="139"/>
      <c r="E94" s="140"/>
      <c r="F94" s="140"/>
      <c r="G94" s="140"/>
      <c r="H94" s="140"/>
      <c r="I94" s="140"/>
      <c r="J94" s="140"/>
      <c r="K94" s="141"/>
      <c r="L94" s="140"/>
      <c r="M94" s="141"/>
      <c r="N94" s="141"/>
      <c r="O94" s="141"/>
    </row>
    <row r="95" spans="4:15">
      <c r="D95" s="139"/>
      <c r="E95" s="140"/>
      <c r="F95" s="140"/>
      <c r="G95" s="140"/>
      <c r="H95" s="140"/>
      <c r="I95" s="140"/>
      <c r="J95" s="140"/>
      <c r="K95" s="141"/>
      <c r="L95" s="140"/>
      <c r="M95" s="141"/>
      <c r="N95" s="141"/>
      <c r="O95" s="141"/>
    </row>
    <row r="96" spans="4:15">
      <c r="D96" s="139"/>
      <c r="E96" s="140"/>
      <c r="F96" s="140"/>
      <c r="G96" s="140"/>
      <c r="H96" s="140"/>
      <c r="I96" s="140"/>
      <c r="J96" s="140"/>
      <c r="K96" s="141"/>
      <c r="L96" s="140"/>
      <c r="M96" s="141"/>
      <c r="N96" s="141"/>
      <c r="O96" s="141"/>
    </row>
    <row r="97" spans="4:15">
      <c r="D97" s="139"/>
      <c r="E97" s="140"/>
      <c r="F97" s="140"/>
      <c r="G97" s="140"/>
      <c r="H97" s="140"/>
      <c r="I97" s="140"/>
      <c r="J97" s="140"/>
      <c r="K97" s="141"/>
      <c r="L97" s="140"/>
      <c r="M97" s="141"/>
      <c r="N97" s="141"/>
      <c r="O97" s="141"/>
    </row>
    <row r="98" spans="4:15">
      <c r="D98" s="139"/>
      <c r="E98" s="140"/>
      <c r="F98" s="140"/>
      <c r="G98" s="140"/>
      <c r="H98" s="140"/>
      <c r="I98" s="140"/>
      <c r="J98" s="140"/>
      <c r="K98" s="141"/>
      <c r="L98" s="140"/>
      <c r="M98" s="141"/>
      <c r="N98" s="141"/>
      <c r="O98" s="141"/>
    </row>
    <row r="99" spans="4:15">
      <c r="D99" s="139"/>
      <c r="E99" s="140"/>
      <c r="F99" s="140"/>
      <c r="G99" s="140"/>
      <c r="H99" s="140"/>
      <c r="I99" s="140"/>
      <c r="J99" s="140"/>
      <c r="K99" s="141"/>
      <c r="L99" s="140"/>
      <c r="M99" s="141"/>
      <c r="N99" s="141"/>
      <c r="O99" s="141"/>
    </row>
    <row r="100" spans="4:15">
      <c r="D100" s="139"/>
      <c r="E100" s="140"/>
      <c r="F100" s="140"/>
      <c r="G100" s="140"/>
      <c r="H100" s="140"/>
      <c r="I100" s="140"/>
      <c r="J100" s="140"/>
      <c r="K100" s="141"/>
      <c r="L100" s="140"/>
      <c r="M100" s="141"/>
      <c r="N100" s="141"/>
      <c r="O100" s="141"/>
    </row>
    <row r="101" spans="4:15">
      <c r="D101" s="139"/>
      <c r="E101" s="140"/>
      <c r="F101" s="140"/>
      <c r="G101" s="140"/>
      <c r="H101" s="140"/>
      <c r="I101" s="140"/>
      <c r="J101" s="140"/>
      <c r="K101" s="141"/>
      <c r="L101" s="140"/>
      <c r="M101" s="141"/>
      <c r="N101" s="141"/>
      <c r="O101" s="141"/>
    </row>
    <row r="102" spans="4:15">
      <c r="D102" s="139"/>
      <c r="E102" s="140"/>
      <c r="F102" s="140"/>
      <c r="G102" s="140"/>
      <c r="H102" s="140"/>
      <c r="I102" s="140"/>
      <c r="J102" s="140"/>
      <c r="K102" s="141"/>
      <c r="L102" s="140"/>
      <c r="M102" s="141"/>
      <c r="N102" s="141"/>
      <c r="O102" s="141"/>
    </row>
    <row r="103" spans="4:15">
      <c r="D103" s="139"/>
      <c r="E103" s="140"/>
      <c r="F103" s="140"/>
      <c r="G103" s="140"/>
      <c r="H103" s="140"/>
      <c r="I103" s="140"/>
      <c r="J103" s="140"/>
      <c r="K103" s="141"/>
      <c r="L103" s="140"/>
      <c r="M103" s="141"/>
      <c r="N103" s="141"/>
      <c r="O103" s="141"/>
    </row>
    <row r="104" spans="4:15">
      <c r="D104" s="139"/>
      <c r="E104" s="140"/>
      <c r="F104" s="140"/>
      <c r="G104" s="140"/>
      <c r="H104" s="140"/>
      <c r="I104" s="140"/>
      <c r="J104" s="140"/>
      <c r="K104" s="141"/>
      <c r="L104" s="140"/>
      <c r="M104" s="141"/>
      <c r="N104" s="141"/>
      <c r="O104" s="141"/>
    </row>
    <row r="105" spans="4:15">
      <c r="D105" s="139"/>
      <c r="E105" s="140"/>
      <c r="F105" s="140"/>
      <c r="G105" s="140"/>
      <c r="H105" s="140"/>
      <c r="I105" s="140"/>
      <c r="J105" s="140"/>
      <c r="K105" s="141"/>
      <c r="L105" s="140"/>
      <c r="M105" s="141"/>
      <c r="N105" s="141"/>
      <c r="O105" s="141"/>
    </row>
    <row r="106" spans="4:15">
      <c r="D106" s="139"/>
      <c r="E106" s="140"/>
      <c r="F106" s="140"/>
      <c r="G106" s="140"/>
      <c r="H106" s="140"/>
      <c r="I106" s="140"/>
      <c r="J106" s="140"/>
      <c r="K106" s="141"/>
      <c r="L106" s="140"/>
      <c r="M106" s="141"/>
      <c r="N106" s="141"/>
      <c r="O106" s="141"/>
    </row>
    <row r="107" spans="4:15">
      <c r="D107" s="139"/>
      <c r="E107" s="140"/>
      <c r="F107" s="140"/>
      <c r="G107" s="140"/>
      <c r="H107" s="140"/>
      <c r="I107" s="140"/>
      <c r="J107" s="140"/>
      <c r="K107" s="141"/>
      <c r="L107" s="140"/>
      <c r="M107" s="141"/>
      <c r="N107" s="141"/>
      <c r="O107" s="141"/>
    </row>
    <row r="108" spans="4:15">
      <c r="D108" s="139"/>
      <c r="E108" s="140"/>
      <c r="F108" s="140"/>
      <c r="G108" s="140"/>
      <c r="H108" s="140"/>
      <c r="I108" s="140"/>
      <c r="J108" s="140"/>
      <c r="K108" s="141"/>
      <c r="L108" s="140"/>
      <c r="M108" s="141"/>
      <c r="N108" s="141"/>
      <c r="O108" s="141"/>
    </row>
    <row r="109" spans="4:15">
      <c r="D109" s="139"/>
      <c r="E109" s="140"/>
      <c r="F109" s="140"/>
      <c r="G109" s="140"/>
      <c r="H109" s="140"/>
      <c r="I109" s="140"/>
      <c r="J109" s="140"/>
      <c r="K109" s="141"/>
      <c r="L109" s="140"/>
      <c r="M109" s="141"/>
      <c r="N109" s="141"/>
      <c r="O109" s="141"/>
    </row>
    <row r="110" spans="4:15">
      <c r="D110" s="139"/>
      <c r="E110" s="140"/>
      <c r="F110" s="140"/>
      <c r="G110" s="140"/>
      <c r="H110" s="140"/>
      <c r="I110" s="140"/>
      <c r="J110" s="140"/>
      <c r="K110" s="141"/>
      <c r="L110" s="140"/>
      <c r="M110" s="141"/>
      <c r="N110" s="141"/>
      <c r="O110" s="141"/>
    </row>
    <row r="111" spans="4:15">
      <c r="D111" s="139"/>
      <c r="E111" s="140"/>
      <c r="F111" s="140"/>
      <c r="G111" s="140"/>
      <c r="H111" s="140"/>
      <c r="I111" s="140"/>
      <c r="J111" s="140"/>
      <c r="K111" s="141"/>
      <c r="L111" s="140"/>
      <c r="M111" s="141"/>
      <c r="N111" s="141"/>
      <c r="O111" s="141"/>
    </row>
    <row r="112" spans="4:15">
      <c r="D112" s="139"/>
      <c r="E112" s="140"/>
      <c r="F112" s="140"/>
      <c r="G112" s="140"/>
      <c r="H112" s="140"/>
      <c r="I112" s="140"/>
      <c r="J112" s="140"/>
      <c r="K112" s="141"/>
      <c r="L112" s="140"/>
      <c r="M112" s="141"/>
      <c r="N112" s="141"/>
      <c r="O112" s="141"/>
    </row>
    <row r="113" spans="4:15">
      <c r="D113" s="139"/>
      <c r="E113" s="140"/>
      <c r="F113" s="140"/>
      <c r="G113" s="140"/>
      <c r="H113" s="140"/>
      <c r="I113" s="140"/>
      <c r="J113" s="140"/>
      <c r="K113" s="141"/>
      <c r="L113" s="140"/>
      <c r="M113" s="141"/>
      <c r="N113" s="141"/>
      <c r="O113" s="141"/>
    </row>
    <row r="114" spans="4:15">
      <c r="D114" s="139"/>
      <c r="E114" s="140"/>
      <c r="F114" s="140"/>
      <c r="G114" s="140"/>
      <c r="H114" s="140"/>
      <c r="I114" s="140"/>
      <c r="J114" s="140"/>
      <c r="K114" s="141"/>
      <c r="L114" s="140"/>
      <c r="M114" s="141"/>
      <c r="N114" s="141"/>
      <c r="O114" s="141"/>
    </row>
    <row r="115" spans="4:15">
      <c r="D115" s="139"/>
      <c r="E115" s="140"/>
      <c r="F115" s="140"/>
      <c r="G115" s="140"/>
      <c r="H115" s="140"/>
      <c r="I115" s="140"/>
      <c r="J115" s="140"/>
      <c r="K115" s="141"/>
      <c r="L115" s="140"/>
      <c r="M115" s="141"/>
      <c r="N115" s="141"/>
      <c r="O115" s="141"/>
    </row>
    <row r="116" spans="4:15">
      <c r="D116" s="139"/>
      <c r="E116" s="140"/>
      <c r="F116" s="140"/>
      <c r="G116" s="140"/>
      <c r="H116" s="140"/>
      <c r="I116" s="140"/>
      <c r="J116" s="140"/>
      <c r="K116" s="141"/>
      <c r="L116" s="140"/>
      <c r="M116" s="141"/>
      <c r="N116" s="141"/>
      <c r="O116" s="141"/>
    </row>
    <row r="117" spans="4:15">
      <c r="D117" s="139"/>
      <c r="E117" s="140"/>
      <c r="F117" s="140"/>
      <c r="G117" s="140"/>
      <c r="H117" s="140"/>
      <c r="I117" s="140"/>
      <c r="J117" s="140"/>
      <c r="K117" s="141"/>
      <c r="L117" s="140"/>
      <c r="M117" s="141"/>
      <c r="N117" s="141"/>
      <c r="O117" s="141"/>
    </row>
    <row r="118" spans="4:15">
      <c r="D118" s="139"/>
      <c r="E118" s="140"/>
      <c r="F118" s="140"/>
      <c r="G118" s="140"/>
      <c r="H118" s="140"/>
      <c r="I118" s="140"/>
      <c r="J118" s="140"/>
      <c r="K118" s="141"/>
      <c r="L118" s="140"/>
      <c r="M118" s="141"/>
      <c r="N118" s="141"/>
      <c r="O118" s="141"/>
    </row>
    <row r="119" spans="4:15">
      <c r="D119" s="139"/>
      <c r="E119" s="140"/>
      <c r="F119" s="140"/>
      <c r="G119" s="140"/>
      <c r="H119" s="140"/>
      <c r="I119" s="140"/>
      <c r="J119" s="140"/>
      <c r="K119" s="141"/>
      <c r="L119" s="140"/>
      <c r="M119" s="141"/>
      <c r="N119" s="141"/>
      <c r="O119" s="141"/>
    </row>
    <row r="120" spans="4:15">
      <c r="D120" s="139"/>
      <c r="E120" s="140"/>
      <c r="F120" s="140"/>
      <c r="G120" s="140"/>
      <c r="H120" s="140"/>
      <c r="I120" s="140"/>
      <c r="J120" s="140"/>
      <c r="K120" s="141"/>
      <c r="L120" s="140"/>
      <c r="M120" s="141"/>
      <c r="N120" s="141"/>
      <c r="O120" s="141"/>
    </row>
    <row r="121" spans="4:15">
      <c r="D121" s="139"/>
      <c r="E121" s="140"/>
      <c r="F121" s="140"/>
      <c r="G121" s="140"/>
      <c r="H121" s="140"/>
      <c r="I121" s="140"/>
      <c r="J121" s="140"/>
      <c r="K121" s="141"/>
      <c r="L121" s="140"/>
      <c r="M121" s="141"/>
      <c r="N121" s="141"/>
      <c r="O121" s="141"/>
    </row>
    <row r="122" spans="4:15">
      <c r="D122" s="139"/>
      <c r="E122" s="140"/>
      <c r="F122" s="140"/>
      <c r="G122" s="140"/>
      <c r="H122" s="140"/>
      <c r="I122" s="140"/>
      <c r="J122" s="140"/>
      <c r="K122" s="141"/>
      <c r="L122" s="140"/>
      <c r="M122" s="141"/>
      <c r="N122" s="141"/>
      <c r="O122" s="141"/>
    </row>
    <row r="123" spans="4:15">
      <c r="D123" s="139"/>
      <c r="E123" s="140"/>
      <c r="F123" s="140"/>
      <c r="G123" s="140"/>
      <c r="H123" s="140"/>
      <c r="I123" s="140"/>
      <c r="J123" s="140"/>
      <c r="K123" s="141"/>
      <c r="L123" s="140"/>
      <c r="M123" s="141"/>
      <c r="N123" s="141"/>
      <c r="O123" s="141"/>
    </row>
    <row r="124" spans="4:15">
      <c r="D124" s="139"/>
      <c r="E124" s="140"/>
      <c r="F124" s="140"/>
      <c r="G124" s="140"/>
      <c r="H124" s="140"/>
      <c r="I124" s="140"/>
      <c r="J124" s="140"/>
      <c r="K124" s="141"/>
      <c r="L124" s="140"/>
      <c r="M124" s="141"/>
      <c r="N124" s="141"/>
      <c r="O124" s="141"/>
    </row>
    <row r="125" spans="4:15">
      <c r="D125" s="139"/>
      <c r="E125" s="140"/>
      <c r="F125" s="140"/>
      <c r="G125" s="140"/>
      <c r="H125" s="140"/>
      <c r="I125" s="140"/>
      <c r="J125" s="140"/>
      <c r="K125" s="141"/>
      <c r="L125" s="140"/>
      <c r="M125" s="141"/>
      <c r="N125" s="141"/>
      <c r="O125" s="141"/>
    </row>
    <row r="126" spans="4:15">
      <c r="D126" s="139"/>
      <c r="E126" s="140"/>
      <c r="F126" s="140"/>
      <c r="G126" s="140"/>
      <c r="H126" s="140"/>
      <c r="I126" s="140"/>
      <c r="J126" s="140"/>
      <c r="K126" s="141"/>
      <c r="L126" s="140"/>
      <c r="M126" s="141"/>
      <c r="N126" s="141"/>
      <c r="O126" s="141"/>
    </row>
    <row r="127" spans="4:15">
      <c r="D127" s="139"/>
      <c r="E127" s="140"/>
      <c r="F127" s="140"/>
      <c r="G127" s="140"/>
      <c r="H127" s="140"/>
      <c r="I127" s="140"/>
      <c r="J127" s="140"/>
      <c r="K127" s="141"/>
      <c r="L127" s="140"/>
      <c r="M127" s="141"/>
      <c r="N127" s="141"/>
      <c r="O127" s="141"/>
    </row>
    <row r="128" spans="4:15">
      <c r="D128" s="139"/>
      <c r="E128" s="140"/>
      <c r="F128" s="140"/>
      <c r="G128" s="140"/>
      <c r="H128" s="140"/>
      <c r="I128" s="140"/>
      <c r="J128" s="140"/>
      <c r="K128" s="141"/>
      <c r="L128" s="140"/>
      <c r="M128" s="141"/>
      <c r="N128" s="141"/>
      <c r="O128" s="141"/>
    </row>
    <row r="129" spans="4:15">
      <c r="D129" s="139"/>
      <c r="E129" s="140"/>
      <c r="F129" s="140"/>
      <c r="G129" s="140"/>
      <c r="H129" s="140"/>
      <c r="I129" s="140"/>
      <c r="J129" s="140"/>
      <c r="K129" s="141"/>
      <c r="L129" s="140"/>
      <c r="M129" s="141"/>
      <c r="N129" s="141"/>
      <c r="O129" s="141"/>
    </row>
    <row r="130" spans="4:15">
      <c r="D130" s="139"/>
      <c r="E130" s="140"/>
      <c r="F130" s="140"/>
      <c r="G130" s="140"/>
      <c r="H130" s="140"/>
      <c r="I130" s="140"/>
      <c r="J130" s="140"/>
      <c r="K130" s="141"/>
      <c r="L130" s="140"/>
      <c r="M130" s="141"/>
      <c r="N130" s="141"/>
      <c r="O130" s="141"/>
    </row>
    <row r="131" spans="4:15">
      <c r="D131" s="139"/>
      <c r="E131" s="140"/>
      <c r="F131" s="140"/>
      <c r="G131" s="140"/>
      <c r="H131" s="140"/>
      <c r="I131" s="140"/>
      <c r="J131" s="140"/>
      <c r="K131" s="141"/>
      <c r="L131" s="140"/>
      <c r="M131" s="141"/>
      <c r="N131" s="141"/>
      <c r="O131" s="141"/>
    </row>
    <row r="132" spans="4:15">
      <c r="D132" s="139"/>
      <c r="E132" s="140"/>
      <c r="F132" s="140"/>
      <c r="G132" s="140"/>
      <c r="H132" s="140"/>
      <c r="I132" s="140"/>
      <c r="J132" s="140"/>
      <c r="K132" s="141"/>
      <c r="L132" s="140"/>
      <c r="M132" s="141"/>
      <c r="N132" s="141"/>
      <c r="O132" s="141"/>
    </row>
    <row r="133" spans="4:15">
      <c r="D133" s="139"/>
      <c r="E133" s="140"/>
      <c r="F133" s="140"/>
      <c r="G133" s="140"/>
      <c r="H133" s="140"/>
      <c r="I133" s="140"/>
      <c r="J133" s="140"/>
      <c r="K133" s="141"/>
      <c r="L133" s="140"/>
      <c r="M133" s="141"/>
      <c r="N133" s="141"/>
      <c r="O133" s="141"/>
    </row>
    <row r="134" spans="4:15">
      <c r="D134" s="139"/>
      <c r="E134" s="140"/>
      <c r="F134" s="140"/>
      <c r="G134" s="140"/>
      <c r="H134" s="140"/>
      <c r="I134" s="140"/>
      <c r="J134" s="140"/>
      <c r="K134" s="141"/>
      <c r="L134" s="140"/>
      <c r="M134" s="141"/>
      <c r="N134" s="141"/>
      <c r="O134" s="141"/>
    </row>
    <row r="135" spans="4:15">
      <c r="D135" s="139"/>
      <c r="E135" s="140"/>
      <c r="F135" s="140"/>
      <c r="G135" s="140"/>
      <c r="H135" s="140"/>
      <c r="I135" s="140"/>
      <c r="J135" s="140"/>
      <c r="K135" s="141"/>
      <c r="L135" s="140"/>
      <c r="M135" s="141"/>
      <c r="N135" s="141"/>
      <c r="O135" s="141"/>
    </row>
    <row r="136" spans="4:15">
      <c r="D136" s="139"/>
      <c r="E136" s="140"/>
      <c r="F136" s="140"/>
      <c r="G136" s="140"/>
      <c r="H136" s="140"/>
      <c r="I136" s="140"/>
      <c r="J136" s="140"/>
      <c r="K136" s="141"/>
      <c r="L136" s="140"/>
      <c r="M136" s="141"/>
      <c r="N136" s="141"/>
      <c r="O136" s="141"/>
    </row>
    <row r="137" spans="4:15">
      <c r="D137" s="139"/>
      <c r="E137" s="140"/>
      <c r="F137" s="140"/>
      <c r="G137" s="140"/>
      <c r="H137" s="140"/>
      <c r="I137" s="140"/>
      <c r="J137" s="140"/>
      <c r="K137" s="141"/>
      <c r="L137" s="140"/>
      <c r="M137" s="141"/>
      <c r="N137" s="141"/>
      <c r="O137" s="141"/>
    </row>
    <row r="138" spans="4:15">
      <c r="D138" s="139"/>
      <c r="E138" s="140"/>
      <c r="F138" s="140"/>
      <c r="G138" s="140"/>
      <c r="H138" s="140"/>
      <c r="I138" s="140"/>
      <c r="J138" s="140"/>
      <c r="K138" s="141"/>
      <c r="L138" s="140"/>
      <c r="M138" s="141"/>
      <c r="N138" s="141"/>
      <c r="O138" s="141"/>
    </row>
    <row r="139" spans="4:15">
      <c r="D139" s="139"/>
      <c r="E139" s="140"/>
      <c r="F139" s="140"/>
      <c r="G139" s="140"/>
      <c r="H139" s="140"/>
      <c r="I139" s="140"/>
      <c r="J139" s="140"/>
      <c r="K139" s="141"/>
      <c r="L139" s="140"/>
      <c r="M139" s="141"/>
      <c r="N139" s="141"/>
      <c r="O139" s="141"/>
    </row>
    <row r="140" spans="4:15">
      <c r="D140" s="139"/>
      <c r="E140" s="140"/>
      <c r="F140" s="140"/>
      <c r="G140" s="140"/>
      <c r="H140" s="140"/>
      <c r="I140" s="140"/>
      <c r="J140" s="140"/>
      <c r="K140" s="141"/>
      <c r="L140" s="140"/>
      <c r="M140" s="141"/>
      <c r="N140" s="141"/>
      <c r="O140" s="141"/>
    </row>
    <row r="141" spans="4:15">
      <c r="D141" s="139"/>
      <c r="E141" s="140"/>
      <c r="F141" s="140"/>
      <c r="G141" s="140"/>
      <c r="H141" s="140"/>
      <c r="I141" s="140"/>
      <c r="J141" s="140"/>
      <c r="K141" s="141"/>
      <c r="L141" s="140"/>
      <c r="M141" s="141"/>
      <c r="N141" s="141"/>
      <c r="O141" s="141"/>
    </row>
    <row r="142" spans="4:15">
      <c r="D142" s="139"/>
      <c r="E142" s="140"/>
      <c r="F142" s="140"/>
      <c r="G142" s="140"/>
      <c r="H142" s="140"/>
      <c r="I142" s="140"/>
      <c r="J142" s="140"/>
      <c r="K142" s="141"/>
      <c r="L142" s="140"/>
      <c r="M142" s="141"/>
      <c r="N142" s="141"/>
      <c r="O142" s="141"/>
    </row>
    <row r="143" spans="4:15">
      <c r="D143" s="139"/>
      <c r="E143" s="140"/>
      <c r="F143" s="140"/>
      <c r="G143" s="140"/>
      <c r="H143" s="140"/>
      <c r="I143" s="140"/>
      <c r="J143" s="140"/>
      <c r="K143" s="141"/>
      <c r="L143" s="140"/>
      <c r="M143" s="141"/>
      <c r="N143" s="141"/>
      <c r="O143" s="141"/>
    </row>
    <row r="144" spans="4:15">
      <c r="D144" s="139"/>
      <c r="E144" s="140"/>
      <c r="F144" s="140"/>
      <c r="G144" s="140"/>
      <c r="H144" s="140"/>
      <c r="I144" s="140"/>
      <c r="J144" s="140"/>
      <c r="K144" s="141"/>
      <c r="L144" s="140"/>
      <c r="M144" s="141"/>
      <c r="N144" s="141"/>
      <c r="O144" s="141"/>
    </row>
    <row r="145" spans="4:15">
      <c r="D145" s="139"/>
      <c r="E145" s="140"/>
      <c r="F145" s="140"/>
      <c r="G145" s="140"/>
      <c r="H145" s="140"/>
      <c r="I145" s="140"/>
      <c r="J145" s="140"/>
      <c r="K145" s="141"/>
      <c r="L145" s="140"/>
      <c r="M145" s="141"/>
      <c r="N145" s="141"/>
      <c r="O145" s="141"/>
    </row>
    <row r="146" spans="4:15">
      <c r="D146" s="139"/>
      <c r="E146" s="140"/>
      <c r="F146" s="140"/>
      <c r="G146" s="140"/>
      <c r="H146" s="140"/>
      <c r="I146" s="140"/>
      <c r="J146" s="140"/>
      <c r="K146" s="141"/>
      <c r="L146" s="140"/>
      <c r="M146" s="141"/>
      <c r="N146" s="141"/>
      <c r="O146" s="141"/>
    </row>
    <row r="147" spans="4:15">
      <c r="D147" s="139"/>
      <c r="E147" s="140"/>
      <c r="F147" s="140"/>
      <c r="G147" s="140"/>
      <c r="H147" s="140"/>
      <c r="I147" s="140"/>
      <c r="J147" s="140"/>
      <c r="K147" s="141"/>
      <c r="L147" s="140"/>
      <c r="M147" s="141"/>
      <c r="N147" s="141"/>
      <c r="O147" s="141"/>
    </row>
    <row r="148" spans="4:15">
      <c r="D148" s="139"/>
      <c r="E148" s="140"/>
      <c r="F148" s="140"/>
      <c r="G148" s="140"/>
      <c r="H148" s="140"/>
      <c r="I148" s="140"/>
      <c r="J148" s="140"/>
      <c r="K148" s="141"/>
      <c r="L148" s="140"/>
      <c r="M148" s="141"/>
      <c r="N148" s="141"/>
      <c r="O148" s="141"/>
    </row>
    <row r="149" spans="4:15">
      <c r="D149" s="139"/>
      <c r="E149" s="140"/>
      <c r="F149" s="140"/>
      <c r="G149" s="140"/>
      <c r="H149" s="140"/>
      <c r="I149" s="140"/>
      <c r="J149" s="140"/>
      <c r="K149" s="141"/>
      <c r="L149" s="140"/>
      <c r="M149" s="141"/>
      <c r="N149" s="141"/>
      <c r="O149" s="141"/>
    </row>
    <row r="150" spans="4:15">
      <c r="D150" s="139"/>
      <c r="E150" s="140"/>
      <c r="F150" s="140"/>
      <c r="G150" s="140"/>
      <c r="H150" s="140"/>
      <c r="I150" s="140"/>
      <c r="J150" s="140"/>
      <c r="K150" s="141"/>
      <c r="L150" s="140"/>
      <c r="M150" s="141"/>
      <c r="N150" s="141"/>
      <c r="O150" s="141"/>
    </row>
    <row r="151" spans="4:15">
      <c r="D151" s="139"/>
      <c r="E151" s="140"/>
      <c r="F151" s="140"/>
      <c r="G151" s="140"/>
      <c r="H151" s="140"/>
      <c r="I151" s="140"/>
      <c r="J151" s="140"/>
      <c r="K151" s="141"/>
      <c r="L151" s="140"/>
      <c r="M151" s="141"/>
      <c r="N151" s="141"/>
      <c r="O151" s="141"/>
    </row>
    <row r="152" spans="4:15">
      <c r="D152" s="139"/>
      <c r="E152" s="140"/>
      <c r="F152" s="140"/>
      <c r="G152" s="140"/>
      <c r="H152" s="140"/>
      <c r="I152" s="140"/>
      <c r="J152" s="140"/>
      <c r="K152" s="141"/>
      <c r="L152" s="140"/>
      <c r="M152" s="141"/>
      <c r="N152" s="141"/>
      <c r="O152" s="141"/>
    </row>
    <row r="153" spans="4:15">
      <c r="D153" s="139"/>
      <c r="E153" s="140"/>
      <c r="F153" s="140"/>
      <c r="G153" s="140"/>
      <c r="H153" s="140"/>
      <c r="I153" s="140"/>
      <c r="J153" s="140"/>
      <c r="K153" s="141"/>
      <c r="L153" s="140"/>
      <c r="M153" s="141"/>
      <c r="N153" s="141"/>
      <c r="O153" s="141"/>
    </row>
    <row r="154" spans="4:15">
      <c r="D154" s="139"/>
      <c r="E154" s="140"/>
      <c r="F154" s="140"/>
      <c r="G154" s="140"/>
      <c r="H154" s="140"/>
      <c r="I154" s="140"/>
      <c r="J154" s="140"/>
      <c r="K154" s="141"/>
      <c r="L154" s="140"/>
      <c r="M154" s="141"/>
      <c r="N154" s="141"/>
      <c r="O154" s="141"/>
    </row>
    <row r="155" spans="4:15">
      <c r="D155" s="139"/>
      <c r="E155" s="140"/>
      <c r="F155" s="140"/>
      <c r="G155" s="140"/>
      <c r="H155" s="140"/>
      <c r="I155" s="140"/>
      <c r="J155" s="140"/>
      <c r="K155" s="141"/>
      <c r="L155" s="140"/>
      <c r="M155" s="141"/>
      <c r="N155" s="141"/>
      <c r="O155" s="141"/>
    </row>
    <row r="156" spans="4:15">
      <c r="D156" s="139"/>
      <c r="E156" s="140"/>
      <c r="F156" s="140"/>
      <c r="G156" s="140"/>
      <c r="H156" s="140"/>
      <c r="I156" s="140"/>
      <c r="J156" s="140"/>
      <c r="K156" s="141"/>
      <c r="L156" s="140"/>
      <c r="M156" s="141"/>
      <c r="N156" s="141"/>
      <c r="O156" s="141"/>
    </row>
    <row r="157" spans="4:15">
      <c r="D157" s="139"/>
      <c r="E157" s="140"/>
      <c r="F157" s="140"/>
      <c r="G157" s="140"/>
      <c r="H157" s="140"/>
      <c r="I157" s="140"/>
      <c r="J157" s="140"/>
      <c r="K157" s="141"/>
      <c r="L157" s="140"/>
      <c r="M157" s="141"/>
      <c r="N157" s="141"/>
      <c r="O157" s="141"/>
    </row>
    <row r="158" spans="4:15">
      <c r="D158" s="139"/>
      <c r="E158" s="140"/>
      <c r="F158" s="140"/>
      <c r="G158" s="140"/>
      <c r="H158" s="140"/>
      <c r="I158" s="140"/>
      <c r="J158" s="140"/>
      <c r="K158" s="141"/>
      <c r="L158" s="140"/>
      <c r="M158" s="141"/>
      <c r="N158" s="141"/>
      <c r="O158" s="141"/>
    </row>
    <row r="159" spans="4:15">
      <c r="D159" s="139"/>
      <c r="E159" s="140"/>
      <c r="F159" s="140"/>
      <c r="G159" s="140"/>
      <c r="H159" s="140"/>
      <c r="I159" s="140"/>
      <c r="J159" s="140"/>
      <c r="K159" s="141"/>
      <c r="L159" s="140"/>
      <c r="M159" s="141"/>
      <c r="N159" s="141"/>
      <c r="O159" s="141"/>
    </row>
    <row r="160" spans="4:15">
      <c r="D160" s="139"/>
      <c r="E160" s="140"/>
      <c r="F160" s="140"/>
      <c r="G160" s="140"/>
      <c r="H160" s="140"/>
      <c r="I160" s="140"/>
      <c r="J160" s="140"/>
      <c r="K160" s="141"/>
      <c r="L160" s="140"/>
      <c r="M160" s="141"/>
      <c r="N160" s="141"/>
      <c r="O160" s="141"/>
    </row>
    <row r="161" spans="4:15">
      <c r="D161" s="139"/>
      <c r="E161" s="140"/>
      <c r="F161" s="140"/>
      <c r="G161" s="140"/>
      <c r="H161" s="140"/>
      <c r="I161" s="140"/>
      <c r="J161" s="140"/>
      <c r="K161" s="141"/>
      <c r="L161" s="140"/>
      <c r="M161" s="141"/>
      <c r="N161" s="141"/>
      <c r="O161" s="141"/>
    </row>
    <row r="162" spans="4:15">
      <c r="D162" s="139"/>
      <c r="E162" s="140"/>
      <c r="F162" s="140"/>
      <c r="G162" s="140"/>
      <c r="H162" s="140"/>
      <c r="I162" s="140"/>
      <c r="J162" s="140"/>
      <c r="K162" s="141"/>
      <c r="L162" s="140"/>
      <c r="M162" s="141"/>
      <c r="N162" s="141"/>
      <c r="O162" s="141"/>
    </row>
    <row r="163" spans="4:15">
      <c r="D163" s="139"/>
      <c r="E163" s="140"/>
      <c r="F163" s="140"/>
      <c r="G163" s="140"/>
      <c r="H163" s="140"/>
      <c r="I163" s="140"/>
      <c r="J163" s="140"/>
      <c r="K163" s="141"/>
      <c r="L163" s="140"/>
      <c r="M163" s="141"/>
      <c r="N163" s="141"/>
      <c r="O163" s="141"/>
    </row>
    <row r="164" spans="4:15">
      <c r="D164" s="139"/>
      <c r="E164" s="140"/>
      <c r="F164" s="140"/>
      <c r="G164" s="140"/>
      <c r="H164" s="140"/>
      <c r="I164" s="140"/>
      <c r="J164" s="140"/>
      <c r="K164" s="141"/>
      <c r="L164" s="140"/>
      <c r="M164" s="141"/>
      <c r="N164" s="141"/>
      <c r="O164" s="141"/>
    </row>
    <row r="165" spans="4:15">
      <c r="D165" s="139"/>
      <c r="E165" s="140"/>
      <c r="F165" s="140"/>
      <c r="G165" s="140"/>
      <c r="H165" s="140"/>
      <c r="I165" s="140"/>
      <c r="J165" s="140"/>
      <c r="K165" s="141"/>
      <c r="L165" s="140"/>
      <c r="M165" s="141"/>
      <c r="N165" s="141"/>
      <c r="O165" s="141"/>
    </row>
    <row r="166" spans="4:15">
      <c r="D166" s="139"/>
      <c r="E166" s="140"/>
      <c r="F166" s="140"/>
      <c r="G166" s="140"/>
      <c r="H166" s="140"/>
      <c r="I166" s="140"/>
      <c r="J166" s="140"/>
      <c r="K166" s="141"/>
      <c r="L166" s="140"/>
      <c r="M166" s="141"/>
      <c r="N166" s="141"/>
      <c r="O166" s="141"/>
    </row>
    <row r="167" spans="4:15">
      <c r="D167" s="139"/>
      <c r="E167" s="140"/>
      <c r="F167" s="140"/>
      <c r="G167" s="140"/>
      <c r="H167" s="140"/>
      <c r="I167" s="140"/>
      <c r="J167" s="140"/>
      <c r="K167" s="141"/>
      <c r="L167" s="140"/>
      <c r="M167" s="141"/>
      <c r="N167" s="141"/>
      <c r="O167" s="141"/>
    </row>
    <row r="168" spans="4:15">
      <c r="D168" s="139"/>
      <c r="E168" s="140"/>
      <c r="F168" s="140"/>
      <c r="G168" s="140"/>
      <c r="H168" s="140"/>
      <c r="I168" s="140"/>
      <c r="J168" s="140"/>
      <c r="K168" s="141"/>
      <c r="L168" s="140"/>
      <c r="M168" s="141"/>
      <c r="N168" s="141"/>
      <c r="O168" s="141"/>
    </row>
    <row r="169" spans="4:15">
      <c r="D169" s="139"/>
      <c r="E169" s="140"/>
      <c r="F169" s="140"/>
      <c r="G169" s="140"/>
      <c r="H169" s="140"/>
      <c r="I169" s="140"/>
      <c r="J169" s="140"/>
      <c r="K169" s="141"/>
      <c r="L169" s="140"/>
      <c r="M169" s="141"/>
      <c r="N169" s="141"/>
      <c r="O169" s="141"/>
    </row>
    <row r="170" spans="4:15">
      <c r="D170" s="139"/>
      <c r="E170" s="140"/>
      <c r="F170" s="140"/>
      <c r="G170" s="140"/>
      <c r="H170" s="140"/>
      <c r="I170" s="140"/>
      <c r="J170" s="140"/>
      <c r="K170" s="141"/>
      <c r="L170" s="140"/>
      <c r="M170" s="141"/>
      <c r="N170" s="141"/>
      <c r="O170" s="141"/>
    </row>
    <row r="171" spans="4:15">
      <c r="D171" s="139"/>
      <c r="E171" s="140"/>
      <c r="F171" s="140"/>
      <c r="G171" s="140"/>
      <c r="H171" s="140"/>
      <c r="I171" s="140"/>
      <c r="J171" s="140"/>
      <c r="K171" s="141"/>
      <c r="L171" s="140"/>
      <c r="M171" s="141"/>
      <c r="N171" s="141"/>
      <c r="O171" s="141"/>
    </row>
    <row r="172" spans="4:15">
      <c r="D172" s="139"/>
      <c r="E172" s="140"/>
      <c r="F172" s="140"/>
      <c r="G172" s="140"/>
      <c r="H172" s="140"/>
      <c r="I172" s="140"/>
      <c r="J172" s="140"/>
      <c r="K172" s="141"/>
      <c r="L172" s="140"/>
      <c r="M172" s="141"/>
      <c r="N172" s="141"/>
      <c r="O172" s="141"/>
    </row>
    <row r="173" spans="4:15">
      <c r="D173" s="139"/>
      <c r="E173" s="140"/>
      <c r="F173" s="140"/>
      <c r="G173" s="140"/>
      <c r="H173" s="140"/>
      <c r="I173" s="140"/>
      <c r="J173" s="140"/>
      <c r="K173" s="141"/>
      <c r="L173" s="140"/>
      <c r="M173" s="141"/>
      <c r="N173" s="141"/>
      <c r="O173" s="141"/>
    </row>
    <row r="174" spans="4:15">
      <c r="D174" s="139"/>
      <c r="E174" s="140"/>
      <c r="F174" s="140"/>
      <c r="G174" s="140"/>
      <c r="H174" s="140"/>
      <c r="I174" s="140"/>
      <c r="J174" s="140"/>
      <c r="K174" s="141"/>
      <c r="L174" s="140"/>
      <c r="M174" s="141"/>
      <c r="N174" s="141"/>
      <c r="O174" s="141"/>
    </row>
    <row r="175" spans="4:15">
      <c r="D175" s="139"/>
      <c r="E175" s="140"/>
      <c r="F175" s="140"/>
      <c r="G175" s="140"/>
      <c r="H175" s="140"/>
      <c r="I175" s="140"/>
      <c r="J175" s="140"/>
      <c r="K175" s="141"/>
      <c r="L175" s="140"/>
      <c r="M175" s="141"/>
      <c r="N175" s="141"/>
      <c r="O175" s="141"/>
    </row>
    <row r="176" spans="4:15">
      <c r="D176" s="139"/>
      <c r="E176" s="140"/>
      <c r="F176" s="140"/>
      <c r="G176" s="140"/>
      <c r="H176" s="140"/>
      <c r="I176" s="140"/>
      <c r="J176" s="140"/>
      <c r="K176" s="141"/>
      <c r="L176" s="140"/>
      <c r="M176" s="141"/>
      <c r="N176" s="141"/>
      <c r="O176" s="141"/>
    </row>
    <row r="177" spans="4:15">
      <c r="D177" s="139"/>
      <c r="E177" s="140"/>
      <c r="F177" s="140"/>
      <c r="G177" s="140"/>
      <c r="H177" s="140"/>
      <c r="I177" s="140"/>
      <c r="J177" s="140"/>
      <c r="K177" s="141"/>
      <c r="L177" s="140"/>
      <c r="M177" s="141"/>
      <c r="N177" s="141"/>
      <c r="O177" s="141"/>
    </row>
    <row r="178" spans="4:15">
      <c r="D178" s="139"/>
      <c r="E178" s="140"/>
      <c r="F178" s="140"/>
      <c r="G178" s="140"/>
      <c r="H178" s="140"/>
      <c r="I178" s="140"/>
      <c r="J178" s="140"/>
      <c r="K178" s="141"/>
      <c r="L178" s="140"/>
      <c r="M178" s="141"/>
      <c r="N178" s="141"/>
      <c r="O178" s="141"/>
    </row>
    <row r="179" spans="4:15">
      <c r="D179" s="139"/>
      <c r="E179" s="140"/>
      <c r="F179" s="140"/>
      <c r="G179" s="140"/>
      <c r="H179" s="140"/>
      <c r="I179" s="140"/>
      <c r="J179" s="140"/>
      <c r="K179" s="141"/>
      <c r="L179" s="140"/>
      <c r="M179" s="141"/>
      <c r="N179" s="141"/>
      <c r="O179" s="141"/>
    </row>
    <row r="180" spans="4:15">
      <c r="D180" s="139"/>
      <c r="E180" s="140"/>
      <c r="F180" s="140"/>
      <c r="G180" s="140"/>
      <c r="H180" s="140"/>
      <c r="I180" s="140"/>
      <c r="J180" s="140"/>
      <c r="K180" s="141"/>
      <c r="L180" s="140"/>
      <c r="M180" s="141"/>
      <c r="N180" s="141"/>
      <c r="O180" s="141"/>
    </row>
    <row r="181" spans="4:15">
      <c r="D181" s="139"/>
      <c r="E181" s="140"/>
      <c r="F181" s="140"/>
      <c r="G181" s="140"/>
      <c r="H181" s="140"/>
      <c r="I181" s="140"/>
      <c r="J181" s="140"/>
      <c r="K181" s="141"/>
      <c r="L181" s="140"/>
      <c r="M181" s="141"/>
      <c r="N181" s="141"/>
      <c r="O181" s="141"/>
    </row>
    <row r="182" spans="4:15">
      <c r="D182" s="139"/>
      <c r="E182" s="140"/>
      <c r="F182" s="140"/>
      <c r="G182" s="140"/>
      <c r="H182" s="140"/>
      <c r="I182" s="140"/>
      <c r="J182" s="140"/>
      <c r="K182" s="141"/>
      <c r="L182" s="140"/>
      <c r="M182" s="141"/>
      <c r="N182" s="141"/>
      <c r="O182" s="141"/>
    </row>
    <row r="183" spans="4:15">
      <c r="D183" s="139"/>
      <c r="E183" s="140"/>
      <c r="F183" s="140"/>
      <c r="G183" s="140"/>
      <c r="H183" s="140"/>
      <c r="I183" s="140"/>
      <c r="J183" s="140"/>
      <c r="K183" s="141"/>
      <c r="L183" s="140"/>
      <c r="M183" s="141"/>
      <c r="N183" s="141"/>
      <c r="O183" s="141"/>
    </row>
    <row r="184" spans="4:15">
      <c r="D184" s="139"/>
      <c r="E184" s="140"/>
      <c r="F184" s="140"/>
      <c r="G184" s="140"/>
      <c r="H184" s="140"/>
      <c r="I184" s="140"/>
      <c r="J184" s="140"/>
      <c r="K184" s="141"/>
      <c r="L184" s="140"/>
      <c r="M184" s="141"/>
      <c r="N184" s="141"/>
      <c r="O184" s="141"/>
    </row>
    <row r="185" spans="4:15">
      <c r="D185" s="139"/>
      <c r="E185" s="140"/>
      <c r="F185" s="140"/>
      <c r="G185" s="140"/>
      <c r="H185" s="140"/>
      <c r="I185" s="140"/>
      <c r="J185" s="140"/>
      <c r="K185" s="141"/>
      <c r="L185" s="140"/>
      <c r="M185" s="141"/>
      <c r="N185" s="141"/>
      <c r="O185" s="141"/>
    </row>
    <row r="186" spans="4:15">
      <c r="D186" s="139"/>
      <c r="E186" s="140"/>
      <c r="F186" s="140"/>
      <c r="G186" s="140"/>
      <c r="H186" s="140"/>
      <c r="I186" s="140"/>
      <c r="J186" s="140"/>
      <c r="K186" s="141"/>
      <c r="L186" s="140"/>
      <c r="M186" s="141"/>
      <c r="N186" s="141"/>
      <c r="O186" s="141"/>
    </row>
    <row r="187" spans="4:15">
      <c r="D187" s="139"/>
      <c r="E187" s="140"/>
      <c r="F187" s="140"/>
      <c r="G187" s="140"/>
      <c r="H187" s="140"/>
      <c r="I187" s="140"/>
      <c r="J187" s="140"/>
      <c r="K187" s="141"/>
      <c r="L187" s="140"/>
      <c r="M187" s="141"/>
      <c r="N187" s="141"/>
      <c r="O187" s="141"/>
    </row>
    <row r="188" spans="4:15">
      <c r="D188" s="139"/>
      <c r="E188" s="140"/>
      <c r="F188" s="140"/>
      <c r="G188" s="140"/>
      <c r="H188" s="140"/>
      <c r="I188" s="140"/>
      <c r="J188" s="140"/>
      <c r="K188" s="141"/>
      <c r="L188" s="140"/>
      <c r="M188" s="141"/>
      <c r="N188" s="141"/>
      <c r="O188" s="141"/>
    </row>
    <row r="189" spans="4:15">
      <c r="D189" s="139"/>
      <c r="E189" s="140"/>
      <c r="F189" s="140"/>
      <c r="G189" s="140"/>
      <c r="H189" s="140"/>
      <c r="I189" s="140"/>
      <c r="J189" s="140"/>
      <c r="K189" s="141"/>
      <c r="L189" s="140"/>
      <c r="M189" s="141"/>
      <c r="N189" s="141"/>
      <c r="O189" s="141"/>
    </row>
    <row r="190" spans="4:15">
      <c r="D190" s="139"/>
      <c r="E190" s="140"/>
      <c r="F190" s="140"/>
      <c r="G190" s="140"/>
      <c r="H190" s="140"/>
      <c r="I190" s="140"/>
      <c r="J190" s="140"/>
      <c r="K190" s="141"/>
      <c r="L190" s="140"/>
      <c r="M190" s="141"/>
      <c r="N190" s="141"/>
      <c r="O190" s="141"/>
    </row>
    <row r="191" spans="4:15">
      <c r="D191" s="139"/>
      <c r="E191" s="140"/>
      <c r="F191" s="140"/>
      <c r="G191" s="140"/>
      <c r="H191" s="140"/>
      <c r="I191" s="140"/>
      <c r="J191" s="140"/>
      <c r="K191" s="141"/>
      <c r="L191" s="140"/>
      <c r="M191" s="141"/>
      <c r="N191" s="141"/>
      <c r="O191" s="141"/>
    </row>
    <row r="192" spans="4:15">
      <c r="D192" s="139"/>
      <c r="E192" s="140"/>
      <c r="F192" s="140"/>
      <c r="G192" s="140"/>
      <c r="H192" s="140"/>
      <c r="I192" s="140"/>
      <c r="J192" s="140"/>
      <c r="K192" s="141"/>
      <c r="L192" s="140"/>
      <c r="M192" s="141"/>
      <c r="N192" s="141"/>
      <c r="O192" s="141"/>
    </row>
    <row r="193" spans="4:15">
      <c r="D193" s="139"/>
      <c r="E193" s="140"/>
      <c r="F193" s="140"/>
      <c r="G193" s="140"/>
      <c r="H193" s="140"/>
      <c r="I193" s="140"/>
      <c r="J193" s="140"/>
      <c r="K193" s="141"/>
      <c r="L193" s="140"/>
      <c r="M193" s="141"/>
      <c r="N193" s="141"/>
      <c r="O193" s="141"/>
    </row>
    <row r="194" spans="4:15">
      <c r="D194" s="139"/>
      <c r="E194" s="140"/>
      <c r="F194" s="140"/>
      <c r="G194" s="140"/>
      <c r="H194" s="140"/>
      <c r="I194" s="140"/>
      <c r="J194" s="140"/>
      <c r="K194" s="141"/>
      <c r="L194" s="140"/>
      <c r="M194" s="141"/>
      <c r="N194" s="141"/>
      <c r="O194" s="141"/>
    </row>
    <row r="195" spans="4:15">
      <c r="D195" s="139"/>
      <c r="E195" s="140"/>
      <c r="F195" s="140"/>
      <c r="G195" s="140"/>
      <c r="H195" s="140"/>
      <c r="I195" s="140"/>
      <c r="J195" s="140"/>
      <c r="K195" s="141"/>
      <c r="L195" s="140"/>
      <c r="M195" s="141"/>
      <c r="N195" s="141"/>
      <c r="O195" s="141"/>
    </row>
    <row r="196" spans="4:15">
      <c r="D196" s="139"/>
      <c r="E196" s="140"/>
      <c r="F196" s="140"/>
      <c r="G196" s="140"/>
      <c r="H196" s="140"/>
      <c r="I196" s="140"/>
      <c r="J196" s="140"/>
      <c r="K196" s="141"/>
      <c r="L196" s="140"/>
      <c r="M196" s="141"/>
      <c r="N196" s="141"/>
      <c r="O196" s="141"/>
    </row>
    <row r="197" spans="4:15">
      <c r="D197" s="139"/>
      <c r="E197" s="140"/>
      <c r="F197" s="140"/>
      <c r="G197" s="140"/>
      <c r="H197" s="140"/>
      <c r="I197" s="140"/>
      <c r="J197" s="140"/>
      <c r="K197" s="141"/>
      <c r="L197" s="140"/>
      <c r="M197" s="141"/>
      <c r="N197" s="141"/>
      <c r="O197" s="141"/>
    </row>
    <row r="198" spans="4:15">
      <c r="D198" s="139"/>
      <c r="E198" s="140"/>
      <c r="F198" s="140"/>
      <c r="G198" s="140"/>
      <c r="H198" s="140"/>
      <c r="I198" s="140"/>
      <c r="J198" s="140"/>
      <c r="K198" s="141"/>
      <c r="L198" s="140"/>
      <c r="M198" s="141"/>
      <c r="N198" s="141"/>
      <c r="O198" s="141"/>
    </row>
    <row r="199" spans="4:15">
      <c r="D199" s="139"/>
      <c r="E199" s="140"/>
      <c r="F199" s="140"/>
      <c r="G199" s="140"/>
      <c r="H199" s="140"/>
      <c r="I199" s="140"/>
      <c r="J199" s="140"/>
      <c r="K199" s="141"/>
      <c r="L199" s="140"/>
      <c r="M199" s="141"/>
      <c r="N199" s="141"/>
      <c r="O199" s="141"/>
    </row>
    <row r="200" spans="4:15">
      <c r="D200" s="139"/>
      <c r="E200" s="140"/>
      <c r="F200" s="140"/>
      <c r="G200" s="140"/>
      <c r="H200" s="140"/>
      <c r="I200" s="140"/>
      <c r="J200" s="140"/>
      <c r="K200" s="141"/>
      <c r="L200" s="140"/>
      <c r="M200" s="141"/>
      <c r="N200" s="141"/>
      <c r="O200" s="141"/>
    </row>
    <row r="201" spans="4:15">
      <c r="D201" s="139"/>
      <c r="E201" s="140"/>
      <c r="F201" s="140"/>
      <c r="G201" s="140"/>
      <c r="H201" s="140"/>
      <c r="I201" s="140"/>
      <c r="J201" s="140"/>
      <c r="K201" s="141"/>
      <c r="L201" s="140"/>
      <c r="M201" s="141"/>
      <c r="N201" s="141"/>
      <c r="O201" s="141"/>
    </row>
    <row r="202" spans="4:15">
      <c r="D202" s="139"/>
      <c r="E202" s="140"/>
      <c r="F202" s="140"/>
      <c r="G202" s="140"/>
      <c r="H202" s="140"/>
      <c r="I202" s="140"/>
      <c r="J202" s="140"/>
      <c r="K202" s="141"/>
      <c r="L202" s="140"/>
      <c r="M202" s="141"/>
      <c r="N202" s="141"/>
      <c r="O202" s="141"/>
    </row>
    <row r="203" spans="4:15">
      <c r="D203" s="139"/>
      <c r="E203" s="140"/>
      <c r="F203" s="140"/>
      <c r="G203" s="140"/>
      <c r="H203" s="140"/>
      <c r="I203" s="140"/>
      <c r="J203" s="140"/>
      <c r="K203" s="141"/>
      <c r="L203" s="140"/>
      <c r="M203" s="141"/>
      <c r="N203" s="141"/>
      <c r="O203" s="141"/>
    </row>
    <row r="204" spans="4:15">
      <c r="D204" s="139"/>
      <c r="E204" s="140"/>
      <c r="F204" s="140"/>
      <c r="G204" s="140"/>
      <c r="H204" s="140"/>
      <c r="I204" s="140"/>
      <c r="J204" s="140"/>
      <c r="K204" s="141"/>
      <c r="L204" s="140"/>
      <c r="M204" s="141"/>
      <c r="N204" s="141"/>
      <c r="O204" s="141"/>
    </row>
    <row r="205" spans="4:15">
      <c r="D205" s="139"/>
      <c r="E205" s="140"/>
      <c r="F205" s="140"/>
      <c r="G205" s="140"/>
      <c r="H205" s="140"/>
      <c r="I205" s="140"/>
      <c r="J205" s="140"/>
      <c r="K205" s="141"/>
      <c r="L205" s="140"/>
      <c r="M205" s="141"/>
      <c r="N205" s="141"/>
      <c r="O205" s="141"/>
    </row>
    <row r="206" spans="4:15">
      <c r="D206" s="139"/>
      <c r="E206" s="140"/>
      <c r="F206" s="140"/>
      <c r="G206" s="140"/>
      <c r="H206" s="140"/>
      <c r="I206" s="140"/>
      <c r="J206" s="140"/>
      <c r="K206" s="141"/>
      <c r="L206" s="140"/>
      <c r="M206" s="141"/>
      <c r="N206" s="141"/>
      <c r="O206" s="141"/>
    </row>
    <row r="207" spans="4:15">
      <c r="D207" s="139"/>
      <c r="E207" s="140"/>
      <c r="F207" s="140"/>
      <c r="G207" s="140"/>
      <c r="H207" s="140"/>
      <c r="I207" s="140"/>
      <c r="J207" s="140"/>
      <c r="K207" s="141"/>
      <c r="L207" s="140"/>
      <c r="M207" s="141"/>
      <c r="N207" s="141"/>
      <c r="O207" s="141"/>
    </row>
    <row r="208" spans="4:15">
      <c r="D208" s="139"/>
      <c r="E208" s="140"/>
      <c r="F208" s="140"/>
      <c r="G208" s="140"/>
      <c r="H208" s="140"/>
      <c r="I208" s="140"/>
      <c r="J208" s="140"/>
      <c r="K208" s="141"/>
      <c r="L208" s="140"/>
      <c r="M208" s="141"/>
      <c r="N208" s="141"/>
      <c r="O208" s="141"/>
    </row>
    <row r="209" spans="4:15">
      <c r="D209" s="139"/>
      <c r="E209" s="140"/>
      <c r="F209" s="140"/>
      <c r="G209" s="140"/>
      <c r="H209" s="140"/>
      <c r="I209" s="140"/>
      <c r="J209" s="140"/>
      <c r="K209" s="141"/>
      <c r="L209" s="140"/>
      <c r="M209" s="141"/>
      <c r="N209" s="141"/>
      <c r="O209" s="141"/>
    </row>
    <row r="210" spans="4:15">
      <c r="D210" s="139"/>
      <c r="E210" s="140"/>
      <c r="F210" s="140"/>
      <c r="G210" s="140"/>
      <c r="H210" s="140"/>
      <c r="I210" s="140"/>
      <c r="J210" s="140"/>
      <c r="K210" s="141"/>
      <c r="L210" s="140"/>
      <c r="M210" s="141"/>
      <c r="N210" s="141"/>
      <c r="O210" s="141"/>
    </row>
    <row r="211" spans="4:15">
      <c r="D211" s="139"/>
      <c r="E211" s="140"/>
      <c r="F211" s="140"/>
      <c r="G211" s="140"/>
      <c r="H211" s="140"/>
      <c r="I211" s="140"/>
      <c r="J211" s="140"/>
      <c r="K211" s="141"/>
      <c r="L211" s="140"/>
      <c r="M211" s="141"/>
      <c r="N211" s="141"/>
      <c r="O211" s="141"/>
    </row>
    <row r="212" spans="4:15">
      <c r="D212" s="121"/>
      <c r="E212" s="122"/>
      <c r="F212" s="122"/>
      <c r="G212" s="122"/>
      <c r="H212" s="122"/>
      <c r="I212" s="122"/>
      <c r="J212" s="122"/>
      <c r="K212" s="123"/>
      <c r="L212" s="122"/>
      <c r="M212" s="123"/>
      <c r="N212" s="123"/>
      <c r="O212" s="123"/>
    </row>
  </sheetData>
  <mergeCells count="23">
    <mergeCell ref="A2:Q4"/>
    <mergeCell ref="H40:H41"/>
    <mergeCell ref="G40:G41"/>
    <mergeCell ref="F40:F41"/>
    <mergeCell ref="E40:E41"/>
    <mergeCell ref="D40:D41"/>
    <mergeCell ref="A36:B36"/>
    <mergeCell ref="A30:B30"/>
    <mergeCell ref="A19:B19"/>
    <mergeCell ref="Q40:Q41"/>
    <mergeCell ref="I40:I41"/>
    <mergeCell ref="P40:P41"/>
    <mergeCell ref="J40:J41"/>
    <mergeCell ref="O40:O41"/>
    <mergeCell ref="N40:N41"/>
    <mergeCell ref="K40:K41"/>
    <mergeCell ref="L40:L41"/>
    <mergeCell ref="M40:M41"/>
    <mergeCell ref="Q12:Q13"/>
    <mergeCell ref="A42:B42"/>
    <mergeCell ref="B40:B41"/>
    <mergeCell ref="A40:A41"/>
    <mergeCell ref="C40:C41"/>
  </mergeCells>
  <pageMargins left="0.7" right="0.7" top="0.75" bottom="0.75" header="0.3" footer="0.3"/>
  <pageSetup paperSize="9"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rightToLeft="1" view="pageBreakPreview" topLeftCell="A7" zoomScale="10" zoomScaleNormal="100" zoomScaleSheetLayoutView="10" workbookViewId="0">
      <selection activeCell="C7" sqref="C1:C1048576"/>
    </sheetView>
  </sheetViews>
  <sheetFormatPr defaultColWidth="62.5703125" defaultRowHeight="40.5" customHeight="1"/>
  <cols>
    <col min="1" max="1" width="62.5703125" style="169"/>
    <col min="2" max="2" width="200.140625" style="197" customWidth="1"/>
    <col min="3" max="3" width="62.7109375" style="198" hidden="1" customWidth="1"/>
    <col min="4" max="4" width="125.140625" style="198" hidden="1" customWidth="1"/>
    <col min="5" max="5" width="131.42578125" style="198" hidden="1" customWidth="1"/>
    <col min="6" max="6" width="132.5703125" style="202" hidden="1" customWidth="1"/>
    <col min="7" max="7" width="112.5703125" style="202" hidden="1" customWidth="1"/>
    <col min="8" max="8" width="113.85546875" style="206" hidden="1" customWidth="1"/>
    <col min="9" max="9" width="125.140625" style="202" hidden="1" customWidth="1"/>
    <col min="10" max="10" width="75.140625" style="198" hidden="1" customWidth="1"/>
    <col min="11" max="11" width="96.42578125" style="198" hidden="1" customWidth="1"/>
    <col min="12" max="12" width="90.140625" style="83" hidden="1" customWidth="1"/>
    <col min="13" max="13" width="88.85546875" style="83" hidden="1" customWidth="1"/>
    <col min="14" max="14" width="106.42578125" style="198" hidden="1" customWidth="1"/>
    <col min="15" max="15" width="81.42578125" style="198" hidden="1" customWidth="1"/>
    <col min="16" max="16" width="115.140625" style="71" customWidth="1"/>
    <col min="17" max="17" width="117.5703125" style="72" hidden="1" customWidth="1"/>
    <col min="18" max="16384" width="62.5703125" style="169"/>
  </cols>
  <sheetData>
    <row r="1" spans="1:17" s="165" customFormat="1" ht="171.75" customHeight="1" thickBot="1">
      <c r="A1" s="254" t="s">
        <v>85</v>
      </c>
      <c r="B1" s="255"/>
      <c r="C1" s="255"/>
      <c r="D1" s="255"/>
      <c r="E1" s="255"/>
      <c r="F1" s="255"/>
      <c r="G1" s="255"/>
      <c r="H1" s="255"/>
      <c r="I1" s="255"/>
      <c r="J1" s="256"/>
      <c r="K1" s="256"/>
      <c r="L1" s="256"/>
      <c r="M1" s="256"/>
      <c r="N1" s="256"/>
      <c r="O1" s="256"/>
      <c r="P1" s="256"/>
      <c r="Q1" s="257"/>
    </row>
    <row r="2" spans="1:17" s="165" customFormat="1" ht="171.75" customHeight="1" thickBot="1">
      <c r="A2" s="74" t="s">
        <v>25</v>
      </c>
      <c r="B2" s="75" t="s">
        <v>0</v>
      </c>
      <c r="C2" s="76" t="s">
        <v>1</v>
      </c>
      <c r="D2" s="164" t="s">
        <v>88</v>
      </c>
      <c r="E2" s="164" t="s">
        <v>89</v>
      </c>
      <c r="F2" s="199" t="s">
        <v>90</v>
      </c>
      <c r="G2" s="199" t="s">
        <v>91</v>
      </c>
      <c r="H2" s="164" t="s">
        <v>92</v>
      </c>
      <c r="I2" s="199" t="s">
        <v>93</v>
      </c>
      <c r="J2" s="77" t="s">
        <v>94</v>
      </c>
      <c r="K2" s="77" t="s">
        <v>101</v>
      </c>
      <c r="L2" s="77" t="s">
        <v>97</v>
      </c>
      <c r="M2" s="77" t="s">
        <v>98</v>
      </c>
      <c r="N2" s="77" t="s">
        <v>99</v>
      </c>
      <c r="O2" s="77" t="s">
        <v>100</v>
      </c>
      <c r="P2" s="59" t="s">
        <v>2</v>
      </c>
      <c r="Q2" s="60" t="s">
        <v>3</v>
      </c>
    </row>
    <row r="3" spans="1:17" ht="144.75" thickBot="1">
      <c r="A3" s="166">
        <v>60100</v>
      </c>
      <c r="B3" s="167" t="s">
        <v>55</v>
      </c>
      <c r="C3" s="152"/>
      <c r="D3" s="168">
        <f>D4+D5+D6+D7+D8</f>
        <v>3798600401</v>
      </c>
      <c r="E3" s="168">
        <f t="shared" ref="E3:O3" si="0">E4+E5+E6+E7+E8</f>
        <v>5231012824</v>
      </c>
      <c r="F3" s="156">
        <f t="shared" si="0"/>
        <v>4553138339</v>
      </c>
      <c r="G3" s="156">
        <f t="shared" si="0"/>
        <v>4546305597</v>
      </c>
      <c r="H3" s="203">
        <f t="shared" si="0"/>
        <v>4554259225</v>
      </c>
      <c r="I3" s="156">
        <f t="shared" si="0"/>
        <v>4600371397</v>
      </c>
      <c r="J3" s="168">
        <f t="shared" si="0"/>
        <v>0</v>
      </c>
      <c r="K3" s="168">
        <f t="shared" si="0"/>
        <v>0</v>
      </c>
      <c r="L3" s="168">
        <f t="shared" si="0"/>
        <v>0</v>
      </c>
      <c r="M3" s="168">
        <f t="shared" si="0"/>
        <v>0</v>
      </c>
      <c r="N3" s="168">
        <f t="shared" si="0"/>
        <v>0</v>
      </c>
      <c r="O3" s="168">
        <f t="shared" si="0"/>
        <v>0</v>
      </c>
      <c r="P3" s="163">
        <f>P4+P5+P6+P7+P8</f>
        <v>27283687783</v>
      </c>
      <c r="Q3" s="154" t="e">
        <f>#REF!-P3</f>
        <v>#REF!</v>
      </c>
    </row>
    <row r="4" spans="1:17" ht="144">
      <c r="A4" s="262"/>
      <c r="B4" s="170" t="s">
        <v>56</v>
      </c>
      <c r="C4" s="160">
        <v>0</v>
      </c>
      <c r="D4" s="160">
        <v>652740179</v>
      </c>
      <c r="E4" s="160">
        <v>917113009</v>
      </c>
      <c r="F4" s="162">
        <v>845005561</v>
      </c>
      <c r="G4" s="162">
        <v>889163023</v>
      </c>
      <c r="H4" s="64">
        <v>887252720</v>
      </c>
      <c r="I4" s="210">
        <v>920073504</v>
      </c>
      <c r="J4" s="160"/>
      <c r="K4" s="160"/>
      <c r="L4" s="160"/>
      <c r="M4" s="160"/>
      <c r="N4" s="160"/>
      <c r="O4" s="160"/>
      <c r="P4" s="214">
        <f>O4+N4+M4+L4+K4+J4+I4+H4+G4+F4+E4+D4</f>
        <v>5111347996</v>
      </c>
      <c r="Q4" s="62" t="e">
        <f>#REF!-P4</f>
        <v>#REF!</v>
      </c>
    </row>
    <row r="5" spans="1:17" ht="409.5">
      <c r="A5" s="263"/>
      <c r="B5" s="171" t="s">
        <v>106</v>
      </c>
      <c r="C5" s="160"/>
      <c r="D5" s="160">
        <v>0</v>
      </c>
      <c r="E5" s="160">
        <v>0</v>
      </c>
      <c r="F5" s="162">
        <v>0</v>
      </c>
      <c r="G5" s="162">
        <v>0</v>
      </c>
      <c r="H5" s="64">
        <v>0</v>
      </c>
      <c r="I5" s="210"/>
      <c r="J5" s="160"/>
      <c r="K5" s="160"/>
      <c r="L5" s="160"/>
      <c r="M5" s="160"/>
      <c r="N5" s="160"/>
      <c r="O5" s="61"/>
      <c r="P5" s="214">
        <f>O5+N5+M5+L5+K5+J5+I5+H5+G5+F5+E5+D5</f>
        <v>0</v>
      </c>
      <c r="Q5" s="62" t="e">
        <f>#REF!-P5</f>
        <v>#REF!</v>
      </c>
    </row>
    <row r="6" spans="1:17" ht="409.6" thickBot="1">
      <c r="A6" s="264"/>
      <c r="B6" s="171" t="s">
        <v>105</v>
      </c>
      <c r="C6" s="160">
        <v>0</v>
      </c>
      <c r="D6" s="160">
        <v>2922113834</v>
      </c>
      <c r="E6" s="160">
        <v>3989585741</v>
      </c>
      <c r="F6" s="162">
        <v>3421416030</v>
      </c>
      <c r="G6" s="162">
        <v>3357595153</v>
      </c>
      <c r="H6" s="210">
        <v>3367462404</v>
      </c>
      <c r="I6" s="210">
        <v>3375635955</v>
      </c>
      <c r="J6" s="160"/>
      <c r="K6" s="160"/>
      <c r="L6" s="160"/>
      <c r="M6" s="160"/>
      <c r="N6" s="160"/>
      <c r="O6" s="160"/>
      <c r="P6" s="214">
        <f>O6+N6+M6+L6+K6+J6+I6+H6+G6+F6+E6+D6</f>
        <v>20433809117</v>
      </c>
      <c r="Q6" s="62" t="e">
        <f>#REF!-P6</f>
        <v>#REF!</v>
      </c>
    </row>
    <row r="7" spans="1:17" ht="144">
      <c r="A7" s="260" t="s">
        <v>57</v>
      </c>
      <c r="B7" s="261"/>
      <c r="C7" s="160">
        <v>0</v>
      </c>
      <c r="D7" s="160">
        <v>97746010</v>
      </c>
      <c r="E7" s="160">
        <v>141005253</v>
      </c>
      <c r="F7" s="162">
        <v>124947038</v>
      </c>
      <c r="G7" s="162">
        <v>129748107</v>
      </c>
      <c r="H7" s="64">
        <v>129746779</v>
      </c>
      <c r="I7" s="210">
        <v>131793914</v>
      </c>
      <c r="J7" s="160"/>
      <c r="K7" s="160"/>
      <c r="L7" s="160"/>
      <c r="M7" s="160"/>
      <c r="N7" s="160"/>
      <c r="O7" s="160"/>
      <c r="P7" s="214">
        <f>O7+N7+M7+L7+K7+J7+I7+H7+G7+F7+E7+D7</f>
        <v>754987101</v>
      </c>
      <c r="Q7" s="62" t="e">
        <f>#REF!-P7</f>
        <v>#REF!</v>
      </c>
    </row>
    <row r="8" spans="1:17" ht="144.75" thickBot="1">
      <c r="A8" s="172"/>
      <c r="B8" s="173" t="s">
        <v>87</v>
      </c>
      <c r="C8" s="160">
        <v>0</v>
      </c>
      <c r="D8" s="69">
        <v>126000378</v>
      </c>
      <c r="E8" s="69">
        <v>183308821</v>
      </c>
      <c r="F8" s="69">
        <v>161769710</v>
      </c>
      <c r="G8" s="69">
        <v>169799314</v>
      </c>
      <c r="H8" s="90">
        <v>169797322</v>
      </c>
      <c r="I8" s="69">
        <v>172868024</v>
      </c>
      <c r="J8" s="69"/>
      <c r="K8" s="69"/>
      <c r="L8" s="69"/>
      <c r="M8" s="69"/>
      <c r="N8" s="69"/>
      <c r="O8" s="69"/>
      <c r="P8" s="214">
        <f>O8+N8+M8+L8+K8+J8+I8+H8+G8+F8+E8+D8</f>
        <v>983543569</v>
      </c>
      <c r="Q8" s="62" t="e">
        <f>#REF!-P8</f>
        <v>#REF!</v>
      </c>
    </row>
    <row r="9" spans="1:17" ht="288.75" thickBot="1">
      <c r="A9" s="174">
        <v>60200</v>
      </c>
      <c r="B9" s="175" t="s">
        <v>58</v>
      </c>
      <c r="C9" s="176"/>
      <c r="D9" s="177">
        <f>D10+D11+D12+D13+D14+D15+D16+D17+D18+D19+D20</f>
        <v>120116400</v>
      </c>
      <c r="E9" s="177">
        <f t="shared" ref="E9:O9" si="1">E10+E11+E12+E13+E14+E15+E16+E17+E18+E19+E20</f>
        <v>120720000</v>
      </c>
      <c r="F9" s="200">
        <f t="shared" si="1"/>
        <v>273259200</v>
      </c>
      <c r="G9" s="200">
        <f t="shared" si="1"/>
        <v>120720000</v>
      </c>
      <c r="H9" s="204">
        <f t="shared" si="1"/>
        <v>120720000</v>
      </c>
      <c r="I9" s="200">
        <f t="shared" si="1"/>
        <v>2271323600</v>
      </c>
      <c r="J9" s="177">
        <f t="shared" si="1"/>
        <v>0</v>
      </c>
      <c r="K9" s="177">
        <f t="shared" si="1"/>
        <v>0</v>
      </c>
      <c r="L9" s="177">
        <f t="shared" si="1"/>
        <v>0</v>
      </c>
      <c r="M9" s="177">
        <f t="shared" si="1"/>
        <v>0</v>
      </c>
      <c r="N9" s="177">
        <f t="shared" si="1"/>
        <v>0</v>
      </c>
      <c r="O9" s="177">
        <f t="shared" si="1"/>
        <v>0</v>
      </c>
      <c r="P9" s="178">
        <f>P10+P11+P12+P13+P14+P15+P16+P17+P18+P19+P20</f>
        <v>3026859200</v>
      </c>
      <c r="Q9" s="150" t="e">
        <f>#REF!-P9</f>
        <v>#REF!</v>
      </c>
    </row>
    <row r="10" spans="1:17" ht="144">
      <c r="A10" s="179"/>
      <c r="B10" s="180" t="s">
        <v>59</v>
      </c>
      <c r="C10" s="78">
        <v>0</v>
      </c>
      <c r="D10" s="78">
        <v>0</v>
      </c>
      <c r="E10" s="78">
        <v>0</v>
      </c>
      <c r="F10" s="63">
        <v>0</v>
      </c>
      <c r="G10" s="63">
        <v>0</v>
      </c>
      <c r="H10" s="78">
        <v>0</v>
      </c>
      <c r="I10" s="63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63">
        <f>O10+N10+M10+L10+K10+J10+I10+H10+G10+F10+E10+D10</f>
        <v>0</v>
      </c>
      <c r="Q10" s="64" t="e">
        <f>#REF!-P10</f>
        <v>#REF!</v>
      </c>
    </row>
    <row r="11" spans="1:17" ht="144">
      <c r="A11" s="181"/>
      <c r="B11" s="73" t="s">
        <v>60</v>
      </c>
      <c r="C11" s="78">
        <v>0</v>
      </c>
      <c r="D11" s="78">
        <v>0</v>
      </c>
      <c r="E11" s="78">
        <v>0</v>
      </c>
      <c r="F11" s="63">
        <v>0</v>
      </c>
      <c r="G11" s="63">
        <v>0</v>
      </c>
      <c r="H11" s="78">
        <v>0</v>
      </c>
      <c r="I11" s="63">
        <v>0</v>
      </c>
      <c r="J11" s="78">
        <v>0</v>
      </c>
      <c r="K11" s="64"/>
      <c r="L11" s="78">
        <v>0</v>
      </c>
      <c r="M11" s="78">
        <v>0</v>
      </c>
      <c r="N11" s="78">
        <v>0</v>
      </c>
      <c r="O11" s="78">
        <v>0</v>
      </c>
      <c r="P11" s="65"/>
      <c r="Q11" s="64" t="e">
        <f>#REF!-P11</f>
        <v>#REF!</v>
      </c>
    </row>
    <row r="12" spans="1:17" ht="144">
      <c r="A12" s="181"/>
      <c r="B12" s="73" t="s">
        <v>61</v>
      </c>
      <c r="C12" s="78">
        <v>0</v>
      </c>
      <c r="D12" s="80"/>
      <c r="E12" s="80"/>
      <c r="F12" s="65"/>
      <c r="G12" s="65"/>
      <c r="H12" s="80"/>
      <c r="I12" s="65"/>
      <c r="J12" s="79"/>
      <c r="K12" s="79"/>
      <c r="L12" s="79"/>
      <c r="M12" s="79"/>
      <c r="N12" s="79"/>
      <c r="O12" s="79"/>
      <c r="P12" s="65">
        <f t="shared" ref="P12:P20" si="2">O12+N12+M12+L12+K12+J12+I12+H12+G12+F12+E12+D12</f>
        <v>0</v>
      </c>
      <c r="Q12" s="64" t="e">
        <f>#REF!-P12</f>
        <v>#REF!</v>
      </c>
    </row>
    <row r="13" spans="1:17" ht="144">
      <c r="A13" s="181"/>
      <c r="B13" s="73" t="s">
        <v>62</v>
      </c>
      <c r="C13" s="78">
        <v>0</v>
      </c>
      <c r="D13" s="80"/>
      <c r="E13" s="80"/>
      <c r="F13" s="201">
        <v>152539200</v>
      </c>
      <c r="G13" s="201"/>
      <c r="H13" s="79"/>
      <c r="I13" s="201"/>
      <c r="J13" s="79"/>
      <c r="K13" s="79"/>
      <c r="L13" s="79"/>
      <c r="M13" s="79"/>
      <c r="N13" s="79"/>
      <c r="O13" s="79"/>
      <c r="P13" s="65">
        <f t="shared" si="2"/>
        <v>152539200</v>
      </c>
      <c r="Q13" s="64" t="e">
        <f>#REF!-P13</f>
        <v>#REF!</v>
      </c>
    </row>
    <row r="14" spans="1:17" ht="144">
      <c r="A14" s="181"/>
      <c r="B14" s="73" t="s">
        <v>63</v>
      </c>
      <c r="C14" s="80">
        <v>0</v>
      </c>
      <c r="D14" s="80">
        <v>120116400</v>
      </c>
      <c r="E14" s="80">
        <v>120720000</v>
      </c>
      <c r="F14" s="80">
        <v>120720000</v>
      </c>
      <c r="G14" s="80">
        <v>120720000</v>
      </c>
      <c r="H14" s="80">
        <v>120720000</v>
      </c>
      <c r="I14" s="65">
        <v>121323600</v>
      </c>
      <c r="J14" s="80"/>
      <c r="K14" s="80"/>
      <c r="L14" s="80"/>
      <c r="M14" s="80"/>
      <c r="N14" s="80"/>
      <c r="O14" s="79"/>
      <c r="P14" s="66">
        <f t="shared" si="2"/>
        <v>724320000</v>
      </c>
      <c r="Q14" s="64" t="e">
        <f>#REF!-P14</f>
        <v>#REF!</v>
      </c>
    </row>
    <row r="15" spans="1:17" ht="144">
      <c r="A15" s="181"/>
      <c r="B15" s="73" t="s">
        <v>84</v>
      </c>
      <c r="C15" s="78">
        <v>0</v>
      </c>
      <c r="D15" s="80"/>
      <c r="E15" s="80"/>
      <c r="F15" s="65"/>
      <c r="G15" s="65"/>
      <c r="H15" s="80"/>
      <c r="I15" s="65"/>
      <c r="J15" s="79"/>
      <c r="K15" s="79"/>
      <c r="L15" s="79"/>
      <c r="M15" s="79"/>
      <c r="N15" s="79"/>
      <c r="O15" s="79"/>
      <c r="P15" s="65">
        <f t="shared" si="2"/>
        <v>0</v>
      </c>
      <c r="Q15" s="64" t="e">
        <f>#REF!-P15</f>
        <v>#REF!</v>
      </c>
    </row>
    <row r="16" spans="1:17" ht="144">
      <c r="A16" s="181"/>
      <c r="B16" s="73" t="s">
        <v>77</v>
      </c>
      <c r="C16" s="78">
        <v>0</v>
      </c>
      <c r="D16" s="80"/>
      <c r="E16" s="80">
        <v>0</v>
      </c>
      <c r="F16" s="65">
        <v>0</v>
      </c>
      <c r="G16" s="65">
        <v>0</v>
      </c>
      <c r="H16" s="80">
        <v>0</v>
      </c>
      <c r="I16" s="65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65">
        <f t="shared" si="2"/>
        <v>0</v>
      </c>
      <c r="Q16" s="64" t="e">
        <f>#REF!-P16</f>
        <v>#REF!</v>
      </c>
    </row>
    <row r="17" spans="1:22" ht="288">
      <c r="A17" s="182"/>
      <c r="B17" s="183" t="s">
        <v>64</v>
      </c>
      <c r="C17" s="78">
        <v>0</v>
      </c>
      <c r="D17" s="80"/>
      <c r="E17" s="80"/>
      <c r="F17" s="65"/>
      <c r="G17" s="65"/>
      <c r="H17" s="80"/>
      <c r="I17" s="65"/>
      <c r="J17" s="79"/>
      <c r="K17" s="79"/>
      <c r="L17" s="79"/>
      <c r="M17" s="79"/>
      <c r="N17" s="79"/>
      <c r="O17" s="79"/>
      <c r="P17" s="65">
        <f t="shared" si="2"/>
        <v>0</v>
      </c>
      <c r="Q17" s="64" t="e">
        <f>#REF!-P17</f>
        <v>#REF!</v>
      </c>
      <c r="T17" s="184"/>
    </row>
    <row r="18" spans="1:22" ht="288">
      <c r="A18" s="181"/>
      <c r="B18" s="185" t="s">
        <v>65</v>
      </c>
      <c r="C18" s="78">
        <v>0</v>
      </c>
      <c r="D18" s="80"/>
      <c r="E18" s="80"/>
      <c r="F18" s="65"/>
      <c r="G18" s="65"/>
      <c r="H18" s="80"/>
      <c r="I18" s="65">
        <v>140000000</v>
      </c>
      <c r="J18" s="79"/>
      <c r="K18" s="79"/>
      <c r="L18" s="79"/>
      <c r="M18" s="79"/>
      <c r="N18" s="79"/>
      <c r="O18" s="79"/>
      <c r="P18" s="65">
        <f t="shared" si="2"/>
        <v>140000000</v>
      </c>
      <c r="Q18" s="64" t="e">
        <f>#REF!-P18</f>
        <v>#REF!</v>
      </c>
    </row>
    <row r="19" spans="1:22" ht="288.75" thickBot="1">
      <c r="A19" s="181"/>
      <c r="B19" s="185" t="s">
        <v>66</v>
      </c>
      <c r="C19" s="78">
        <v>0</v>
      </c>
      <c r="D19" s="80"/>
      <c r="E19" s="80"/>
      <c r="F19" s="65"/>
      <c r="G19" s="65"/>
      <c r="H19" s="80"/>
      <c r="I19" s="65">
        <v>2010000000</v>
      </c>
      <c r="J19" s="79"/>
      <c r="K19" s="89"/>
      <c r="L19" s="79"/>
      <c r="M19" s="79"/>
      <c r="N19" s="79"/>
      <c r="O19" s="79"/>
      <c r="P19" s="65">
        <f t="shared" si="2"/>
        <v>2010000000</v>
      </c>
      <c r="Q19" s="64" t="e">
        <f>#REF!-P19</f>
        <v>#REF!</v>
      </c>
    </row>
    <row r="20" spans="1:22" ht="144.75" thickBot="1">
      <c r="A20" s="181"/>
      <c r="B20" s="73" t="s">
        <v>67</v>
      </c>
      <c r="C20" s="186">
        <v>0</v>
      </c>
      <c r="D20" s="187"/>
      <c r="E20" s="187"/>
      <c r="F20" s="67"/>
      <c r="G20" s="67"/>
      <c r="H20" s="187"/>
      <c r="I20" s="67"/>
      <c r="J20" s="89"/>
      <c r="K20" s="188"/>
      <c r="L20" s="81"/>
      <c r="M20" s="89"/>
      <c r="N20" s="89"/>
      <c r="O20" s="89"/>
      <c r="P20" s="67">
        <f t="shared" si="2"/>
        <v>0</v>
      </c>
      <c r="Q20" s="64" t="e">
        <f>#REF!-P20</f>
        <v>#REF!</v>
      </c>
      <c r="V20" s="189"/>
    </row>
    <row r="21" spans="1:22" ht="144.75" thickBot="1">
      <c r="A21" s="190">
        <v>60300</v>
      </c>
      <c r="B21" s="191" t="s">
        <v>68</v>
      </c>
      <c r="C21" s="192"/>
      <c r="D21" s="193">
        <f>D22</f>
        <v>0</v>
      </c>
      <c r="E21" s="193">
        <f t="shared" ref="E21:O21" si="3">E22</f>
        <v>0</v>
      </c>
      <c r="F21" s="156">
        <f t="shared" si="3"/>
        <v>0</v>
      </c>
      <c r="G21" s="156">
        <f t="shared" si="3"/>
        <v>0</v>
      </c>
      <c r="H21" s="203">
        <f t="shared" si="3"/>
        <v>0</v>
      </c>
      <c r="I21" s="156">
        <f t="shared" si="3"/>
        <v>0</v>
      </c>
      <c r="J21" s="193">
        <f t="shared" si="3"/>
        <v>0</v>
      </c>
      <c r="K21" s="193">
        <f t="shared" si="3"/>
        <v>0</v>
      </c>
      <c r="L21" s="193">
        <f t="shared" si="3"/>
        <v>0</v>
      </c>
      <c r="M21" s="193">
        <f t="shared" si="3"/>
        <v>0</v>
      </c>
      <c r="N21" s="193">
        <f t="shared" si="3"/>
        <v>0</v>
      </c>
      <c r="O21" s="193">
        <f t="shared" si="3"/>
        <v>0</v>
      </c>
      <c r="P21" s="163">
        <f>P22</f>
        <v>0</v>
      </c>
      <c r="Q21" s="153" t="e">
        <f>#REF!-P21</f>
        <v>#REF!</v>
      </c>
    </row>
    <row r="22" spans="1:22" ht="144.75" thickBot="1">
      <c r="A22" s="181"/>
      <c r="B22" s="73" t="s">
        <v>69</v>
      </c>
      <c r="C22" s="69"/>
      <c r="D22" s="159"/>
      <c r="E22" s="159"/>
      <c r="F22" s="161"/>
      <c r="G22" s="161"/>
      <c r="H22" s="205"/>
      <c r="I22" s="209"/>
      <c r="J22" s="159"/>
      <c r="K22" s="159"/>
      <c r="L22" s="159"/>
      <c r="M22" s="159"/>
      <c r="N22" s="159"/>
      <c r="O22" s="194"/>
      <c r="P22" s="97">
        <f>O22+N22+M22+L22+K22+J22+I22+H22+G22+F22+E22+D22</f>
        <v>0</v>
      </c>
      <c r="Q22" s="68" t="e">
        <f>#REF!-P22</f>
        <v>#REF!</v>
      </c>
    </row>
    <row r="23" spans="1:22" ht="144.75" thickBot="1">
      <c r="A23" s="190">
        <v>60500</v>
      </c>
      <c r="B23" s="191" t="s">
        <v>70</v>
      </c>
      <c r="C23" s="195"/>
      <c r="D23" s="193">
        <f>D24</f>
        <v>0</v>
      </c>
      <c r="E23" s="193">
        <f t="shared" ref="E23:O23" si="4">E24</f>
        <v>0</v>
      </c>
      <c r="F23" s="156">
        <f t="shared" si="4"/>
        <v>0</v>
      </c>
      <c r="G23" s="156">
        <f t="shared" si="4"/>
        <v>0</v>
      </c>
      <c r="H23" s="203">
        <f t="shared" si="4"/>
        <v>0</v>
      </c>
      <c r="I23" s="156">
        <f t="shared" si="4"/>
        <v>0</v>
      </c>
      <c r="J23" s="193">
        <f t="shared" si="4"/>
        <v>0</v>
      </c>
      <c r="K23" s="193">
        <f t="shared" si="4"/>
        <v>0</v>
      </c>
      <c r="L23" s="193">
        <f t="shared" si="4"/>
        <v>0</v>
      </c>
      <c r="M23" s="193">
        <f t="shared" si="4"/>
        <v>0</v>
      </c>
      <c r="N23" s="193">
        <f t="shared" si="4"/>
        <v>0</v>
      </c>
      <c r="O23" s="193">
        <f t="shared" si="4"/>
        <v>0</v>
      </c>
      <c r="P23" s="196">
        <f>P24</f>
        <v>0</v>
      </c>
      <c r="Q23" s="153" t="e">
        <f>#REF!-P23</f>
        <v>#REF!</v>
      </c>
    </row>
    <row r="24" spans="1:22" ht="144.75" thickBot="1">
      <c r="A24" s="181"/>
      <c r="B24" s="73" t="s">
        <v>71</v>
      </c>
      <c r="C24" s="90">
        <v>0</v>
      </c>
      <c r="D24" s="90"/>
      <c r="E24" s="90"/>
      <c r="F24" s="69"/>
      <c r="G24" s="69"/>
      <c r="H24" s="90"/>
      <c r="I24" s="69"/>
      <c r="J24" s="82"/>
      <c r="K24" s="82"/>
      <c r="L24" s="82"/>
      <c r="M24" s="90"/>
      <c r="N24" s="90"/>
      <c r="O24" s="90"/>
      <c r="P24" s="69">
        <f>O24+N24+M24+L24+K24+J24+H24+G24+I24+F24+E24+D24</f>
        <v>0</v>
      </c>
      <c r="Q24" s="70" t="e">
        <f>#REF!-P24</f>
        <v>#REF!</v>
      </c>
    </row>
    <row r="25" spans="1:22" ht="144.75" thickBot="1">
      <c r="A25" s="258" t="s">
        <v>22</v>
      </c>
      <c r="B25" s="259"/>
      <c r="C25" s="153"/>
      <c r="D25" s="153"/>
      <c r="E25" s="153"/>
      <c r="F25" s="153"/>
      <c r="G25" s="153"/>
      <c r="H25" s="151"/>
      <c r="I25" s="153"/>
      <c r="J25" s="153"/>
      <c r="K25" s="153"/>
      <c r="L25" s="153"/>
      <c r="M25" s="153"/>
      <c r="N25" s="153"/>
      <c r="O25" s="153"/>
      <c r="P25" s="155">
        <f>P23+P22+P9+P3</f>
        <v>30310546983</v>
      </c>
      <c r="Q25" s="156" t="e">
        <f>#REF!-P25</f>
        <v>#REF!</v>
      </c>
    </row>
  </sheetData>
  <mergeCells count="4">
    <mergeCell ref="A1:Q1"/>
    <mergeCell ref="A25:B25"/>
    <mergeCell ref="A7:B7"/>
    <mergeCell ref="A4:A6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rightToLeft="1" zoomScaleNormal="100" workbookViewId="0">
      <selection activeCell="H6" sqref="H6"/>
    </sheetView>
  </sheetViews>
  <sheetFormatPr defaultColWidth="9" defaultRowHeight="18.75"/>
  <cols>
    <col min="1" max="1" width="7.7109375" style="1" customWidth="1"/>
    <col min="2" max="2" width="28.140625" style="1" customWidth="1"/>
    <col min="3" max="3" width="10.85546875" style="8" hidden="1" customWidth="1"/>
    <col min="4" max="4" width="14.85546875" style="8" bestFit="1" customWidth="1"/>
    <col min="5" max="5" width="13.85546875" style="8" hidden="1" customWidth="1"/>
    <col min="6" max="16384" width="9" style="1"/>
  </cols>
  <sheetData>
    <row r="1" spans="1:5">
      <c r="A1" s="265" t="s">
        <v>109</v>
      </c>
      <c r="B1" s="265"/>
      <c r="C1" s="265"/>
      <c r="D1" s="265"/>
      <c r="E1" s="265"/>
    </row>
    <row r="2" spans="1:5">
      <c r="A2" s="265"/>
      <c r="B2" s="265"/>
      <c r="C2" s="265"/>
      <c r="D2" s="265"/>
      <c r="E2" s="265"/>
    </row>
    <row r="3" spans="1:5">
      <c r="A3" s="265"/>
      <c r="B3" s="265"/>
      <c r="C3" s="265"/>
      <c r="D3" s="265"/>
      <c r="E3" s="265"/>
    </row>
    <row r="4" spans="1:5" ht="21">
      <c r="A4" s="2" t="s">
        <v>25</v>
      </c>
      <c r="B4" s="2" t="s">
        <v>0</v>
      </c>
      <c r="C4" s="3" t="s">
        <v>1</v>
      </c>
      <c r="D4" s="3" t="s">
        <v>2</v>
      </c>
      <c r="E4" s="3" t="s">
        <v>3</v>
      </c>
    </row>
    <row r="5" spans="1:5" ht="21">
      <c r="A5" s="2">
        <v>70000</v>
      </c>
      <c r="B5" s="266" t="s">
        <v>72</v>
      </c>
      <c r="C5" s="267"/>
      <c r="D5" s="267"/>
      <c r="E5" s="268"/>
    </row>
    <row r="6" spans="1:5" ht="21">
      <c r="A6" s="4"/>
      <c r="B6" s="4" t="s">
        <v>73</v>
      </c>
      <c r="C6" s="5">
        <v>0</v>
      </c>
      <c r="D6" s="5">
        <v>0</v>
      </c>
      <c r="E6" s="5" t="e">
        <f>#REF!-D6</f>
        <v>#REF!</v>
      </c>
    </row>
    <row r="7" spans="1:5" ht="42">
      <c r="A7" s="4"/>
      <c r="B7" s="6" t="s">
        <v>74</v>
      </c>
      <c r="C7" s="5"/>
      <c r="D7" s="5">
        <v>1753858017</v>
      </c>
      <c r="E7" s="5" t="e">
        <f>#REF!-D7</f>
        <v>#REF!</v>
      </c>
    </row>
    <row r="8" spans="1:5" ht="21">
      <c r="A8" s="4"/>
      <c r="B8" s="4" t="s">
        <v>75</v>
      </c>
      <c r="C8" s="7"/>
      <c r="D8" s="5">
        <v>0</v>
      </c>
      <c r="E8" s="5" t="e">
        <f>#REF!-D8</f>
        <v>#REF!</v>
      </c>
    </row>
    <row r="9" spans="1:5" ht="21">
      <c r="A9" s="4"/>
      <c r="B9" s="4" t="s">
        <v>76</v>
      </c>
      <c r="C9" s="5"/>
      <c r="D9" s="5">
        <v>0</v>
      </c>
      <c r="E9" s="5" t="e">
        <f>#REF!-D9</f>
        <v>#REF!</v>
      </c>
    </row>
    <row r="10" spans="1:5" ht="21">
      <c r="A10" s="4"/>
      <c r="B10" s="4" t="s">
        <v>81</v>
      </c>
      <c r="C10" s="5"/>
      <c r="D10" s="5">
        <v>0</v>
      </c>
      <c r="E10" s="5" t="e">
        <f>#REF!-D10</f>
        <v>#REF!</v>
      </c>
    </row>
    <row r="11" spans="1:5" ht="21">
      <c r="A11" s="2" t="s">
        <v>22</v>
      </c>
      <c r="B11" s="2"/>
      <c r="C11" s="3"/>
      <c r="D11" s="5">
        <f>D6+D7</f>
        <v>1753858017</v>
      </c>
      <c r="E11" s="3" t="e">
        <f>SUM(E6:E10)</f>
        <v>#REF!</v>
      </c>
    </row>
  </sheetData>
  <mergeCells count="2">
    <mergeCell ref="A1:E3"/>
    <mergeCell ref="B5:E5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فصل 1</vt:lpstr>
      <vt:lpstr>فصل 2</vt:lpstr>
      <vt:lpstr>فصل (6)</vt:lpstr>
      <vt:lpstr>فصل(7)</vt:lpstr>
      <vt:lpstr>'فصل (6)'!Print_Area</vt:lpstr>
      <vt:lpstr>'فصل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tbarnameh</cp:lastModifiedBy>
  <cp:lastPrinted>2023-08-16T05:26:03Z</cp:lastPrinted>
  <dcterms:created xsi:type="dcterms:W3CDTF">2022-01-18T06:13:04Z</dcterms:created>
  <dcterms:modified xsi:type="dcterms:W3CDTF">2024-01-21T08:03:24Z</dcterms:modified>
</cp:coreProperties>
</file>